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flies4fishing\Excel Order Forms\"/>
    </mc:Choice>
  </mc:AlternateContent>
  <xr:revisionPtr revIDLastSave="0" documentId="13_ncr:1_{BE9CECD4-30FB-4E63-8D1C-43FA81788D26}" xr6:coauthVersionLast="47" xr6:coauthVersionMax="47" xr10:uidLastSave="{00000000-0000-0000-0000-000000000000}"/>
  <bookViews>
    <workbookView xWindow="-120" yWindow="-120" windowWidth="20730" windowHeight="11160" firstSheet="33" activeTab="37" xr2:uid="{00000000-000D-0000-FFFF-FFFF00000000}"/>
  </bookViews>
  <sheets>
    <sheet name="Order Form" sheetId="1" r:id="rId1"/>
    <sheet name="Today's Special" sheetId="85" r:id="rId2"/>
    <sheet name="Angler's Choice Flies" sheetId="2" r:id="rId3"/>
    <sheet name="Ants" sheetId="5" r:id="rId4"/>
    <sheet name="Baitfish" sheetId="6" r:id="rId5"/>
    <sheet name="Beetles" sheetId="7" r:id="rId6"/>
    <sheet name="Beadhead Eggs" sheetId="84" r:id="rId7"/>
    <sheet name="Blood Worms" sheetId="89" r:id="rId8"/>
    <sheet name="Bombers" sheetId="8" r:id="rId9"/>
    <sheet name="Buck Bugs" sheetId="9" r:id="rId10"/>
    <sheet name="Bugs" sheetId="10" r:id="rId11"/>
    <sheet name="Bugs Double Hook" sheetId="11" r:id="rId12"/>
    <sheet name="Bumble Bee Bombers" sheetId="12" r:id="rId13"/>
    <sheet name="ButterFlies Dry - Collar Hackle" sheetId="14" r:id="rId14"/>
    <sheet name="Butterflies Dry - No Collar " sheetId="13" r:id="rId15"/>
    <sheet name="Butterflies Wet" sheetId="15" r:id="rId16"/>
    <sheet name="CBC Flies - Wet" sheetId="88" r:id="rId17"/>
    <sheet name="Cossebooms" sheetId="16" r:id="rId18"/>
    <sheet name="Crystal Eggs" sheetId="18" r:id="rId19"/>
    <sheet name="Damsel Flies" sheetId="19" r:id="rId20"/>
    <sheet name="Dark Water Flies" sheetId="20" r:id="rId21"/>
    <sheet name="Deer Hair Frogs" sheetId="17" r:id="rId22"/>
    <sheet name="Drifter Flies" sheetId="86" r:id="rId23"/>
    <sheet name="Egg Sucking Leeches" sheetId="58" r:id="rId24"/>
    <sheet name="Epoxy Minnows - Weighted" sheetId="21" r:id="rId25"/>
    <sheet name="Extended Body Mayflies" sheetId="22" r:id="rId26"/>
    <sheet name="Flash Bombers" sheetId="23" r:id="rId27"/>
    <sheet name="Flies With Eyes" sheetId="24" r:id="rId28"/>
    <sheet name="Foam Bombers" sheetId="79" r:id="rId29"/>
    <sheet name="Foam Bugs" sheetId="26" r:id="rId30"/>
    <sheet name="Glitter Bugs" sheetId="90" r:id="rId31"/>
    <sheet name="Glo Flies" sheetId="27" r:id="rId32"/>
    <sheet name="Gold &amp; Silver Series" sheetId="28" r:id="rId33"/>
    <sheet name="Grizzly Bugs" sheetId="29" r:id="rId34"/>
    <sheet name="Grizzly Bugs - Doubles" sheetId="30" r:id="rId35"/>
    <sheet name="Grouse Flies" sheetId="80" r:id="rId36"/>
    <sheet name="Hot Heads" sheetId="32" r:id="rId37"/>
    <sheet name="Humber River Series" sheetId="33" r:id="rId38"/>
    <sheet name="Humpies" sheetId="34" r:id="rId39"/>
    <sheet name="Krystal Bugs" sheetId="36" r:id="rId40"/>
    <sheet name="Mackerel Flies" sheetId="75" r:id="rId41"/>
    <sheet name="Macketrel Bites" sheetId="93" r:id="rId42"/>
    <sheet name="MacIntoish Dry Flies" sheetId="37" r:id="rId43"/>
    <sheet name="Marabou Muddlers" sheetId="39" r:id="rId44"/>
    <sheet name="Matukas" sheetId="38" r:id="rId45"/>
    <sheet name="Mice" sheetId="74" r:id="rId46"/>
    <sheet name="Minnows" sheetId="41" r:id="rId47"/>
    <sheet name="Muddler Minnows" sheetId="77" r:id="rId48"/>
    <sheet name="Nu-floatable Bombers" sheetId="40" r:id="rId49"/>
    <sheet name="Paddy Francis" sheetId="76" r:id="rId50"/>
    <sheet name="Polar Baits" sheetId="42" r:id="rId51"/>
    <sheet name="RAT Series" sheetId="43" r:id="rId52"/>
    <sheet name="Regular Dry Flies" sheetId="44" r:id="rId53"/>
    <sheet name="Salmon Flies - Doubles" sheetId="45" r:id="rId54"/>
    <sheet name="Salmon Flies Doubles JC" sheetId="46" r:id="rId55"/>
    <sheet name="Salmon Flies - Wet" sheetId="47" r:id="rId56"/>
    <sheet name="Salmon Flies - Wet JC" sheetId="81" r:id="rId57"/>
    <sheet name="Saltwater Flies" sheetId="49" r:id="rId58"/>
    <sheet name="Saltwater Baitfish Flies" sheetId="87" r:id="rId59"/>
    <sheet name="Sea Trout Shrimp Flies" sheetId="50" r:id="rId60"/>
    <sheet name="Sheppard's Bombers" sheetId="51" r:id="rId61"/>
    <sheet name="Sheppard's Buck Bugs" sheetId="52" r:id="rId62"/>
    <sheet name="Sheppard's Bugs" sheetId="53" r:id="rId63"/>
    <sheet name="Slinkies" sheetId="54" r:id="rId64"/>
    <sheet name="Sparkle Duns" sheetId="83" r:id="rId65"/>
    <sheet name="Split-wing Bombers" sheetId="55" r:id="rId66"/>
    <sheet name="Steelhead Flies" sheetId="78" r:id="rId67"/>
    <sheet name="Stimulator Flies" sheetId="56" r:id="rId68"/>
    <sheet name="Stoneflies" sheetId="57" r:id="rId69"/>
    <sheet name="Streamers - Regular Hook" sheetId="59" r:id="rId70"/>
    <sheet name="Streamers - Stainless Hook" sheetId="60" r:id="rId71"/>
    <sheet name="This Is It Flies" sheetId="61" r:id="rId72"/>
    <sheet name="Total Glow Flies" sheetId="63" r:id="rId73"/>
    <sheet name="Trout Flies" sheetId="62" r:id="rId74"/>
    <sheet name="Trout Fly Nymphs" sheetId="64" r:id="rId75"/>
    <sheet name="Tube Flies" sheetId="69" r:id="rId76"/>
    <sheet name="Whiskers" sheetId="66" r:id="rId77"/>
    <sheet name="Wigglers" sheetId="65" r:id="rId78"/>
    <sheet name="Wooly Worms Regular" sheetId="67" r:id="rId79"/>
    <sheet name="Wooly Worms Weighted" sheetId="68" r:id="rId80"/>
    <sheet name="Wulff Bombers" sheetId="82" r:id="rId81"/>
    <sheet name="Zonkers - Regular" sheetId="70" r:id="rId82"/>
    <sheet name="Zonkers - Weighted" sheetId="71" r:id="rId83"/>
  </sheets>
  <definedNames>
    <definedName name="Blood_Worms">'Blood Worms'!$A$26</definedName>
    <definedName name="Glitter_Bugs">'Glitter Bugs'!$A$3</definedName>
    <definedName name="Mackerel_Bites">'Macketrel Bites'!$A$3</definedName>
    <definedName name="_xlnm.Print_Area" localSheetId="0">'Order Form'!$A$41:$K$78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93" l="1"/>
  <c r="E26" i="93"/>
  <c r="C28" i="93"/>
  <c r="E14" i="93" s="1"/>
  <c r="G81" i="1" s="1"/>
  <c r="A8" i="93"/>
  <c r="F14" i="1"/>
  <c r="H26" i="85"/>
  <c r="G15" i="85" s="1"/>
  <c r="I112" i="1" s="1"/>
  <c r="H29" i="90"/>
  <c r="I29" i="90"/>
  <c r="H42" i="90"/>
  <c r="I42" i="90"/>
  <c r="H34" i="90"/>
  <c r="I34" i="90"/>
  <c r="H36" i="90"/>
  <c r="I36" i="90"/>
  <c r="H30" i="90"/>
  <c r="I30" i="90"/>
  <c r="H31" i="90"/>
  <c r="I31" i="90"/>
  <c r="H32" i="90"/>
  <c r="I32" i="90"/>
  <c r="H33" i="90"/>
  <c r="I33" i="90"/>
  <c r="H37" i="90"/>
  <c r="I37" i="90"/>
  <c r="H38" i="90"/>
  <c r="I38" i="90"/>
  <c r="H39" i="90"/>
  <c r="I39" i="90"/>
  <c r="H40" i="90"/>
  <c r="I40" i="90"/>
  <c r="H41" i="90"/>
  <c r="I41" i="90"/>
  <c r="H27" i="2"/>
  <c r="I27" i="2" s="1"/>
  <c r="H28" i="2"/>
  <c r="I28" i="2" s="1"/>
  <c r="H29" i="2"/>
  <c r="I29" i="2" s="1"/>
  <c r="I30" i="2"/>
  <c r="I42" i="1" s="1"/>
  <c r="H27" i="5"/>
  <c r="I27" i="5" s="1"/>
  <c r="H28" i="5"/>
  <c r="I28" i="5" s="1"/>
  <c r="I29" i="5" s="1"/>
  <c r="I15" i="5" s="1"/>
  <c r="I43" i="1" s="1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27" i="7"/>
  <c r="I27" i="7" s="1"/>
  <c r="H28" i="7"/>
  <c r="I28" i="7" s="1"/>
  <c r="H29" i="7"/>
  <c r="I29" i="7" s="1"/>
  <c r="H30" i="7"/>
  <c r="I30" i="7" s="1"/>
  <c r="H31" i="7"/>
  <c r="I31" i="7" s="1"/>
  <c r="H32" i="7"/>
  <c r="I32" i="7" s="1"/>
  <c r="H33" i="7"/>
  <c r="I33" i="7" s="1"/>
  <c r="G37" i="84"/>
  <c r="H37" i="84"/>
  <c r="G38" i="84"/>
  <c r="H38" i="84"/>
  <c r="G39" i="84"/>
  <c r="H39" i="84"/>
  <c r="G40" i="84"/>
  <c r="H40" i="84"/>
  <c r="G41" i="84"/>
  <c r="H41" i="84"/>
  <c r="G42" i="84"/>
  <c r="H42" i="84"/>
  <c r="G27" i="89"/>
  <c r="H27" i="89" s="1"/>
  <c r="G28" i="89"/>
  <c r="H28" i="89" s="1"/>
  <c r="G29" i="89"/>
  <c r="H29" i="89" s="1"/>
  <c r="G30" i="89"/>
  <c r="H30" i="89" s="1"/>
  <c r="H31" i="89"/>
  <c r="H15" i="89" s="1"/>
  <c r="I47" i="1" s="1"/>
  <c r="G27" i="8"/>
  <c r="H27" i="8"/>
  <c r="G28" i="8"/>
  <c r="H28" i="8"/>
  <c r="G29" i="8"/>
  <c r="H29" i="8"/>
  <c r="G30" i="8"/>
  <c r="H30" i="8"/>
  <c r="G31" i="8"/>
  <c r="H31" i="8"/>
  <c r="G32" i="8"/>
  <c r="H32" i="8"/>
  <c r="G33" i="8"/>
  <c r="H33" i="8"/>
  <c r="G34" i="8"/>
  <c r="H34" i="8"/>
  <c r="G35" i="8"/>
  <c r="H35" i="8"/>
  <c r="G36" i="8"/>
  <c r="H36" i="8"/>
  <c r="G37" i="8"/>
  <c r="H37" i="8"/>
  <c r="G38" i="8"/>
  <c r="H38" i="8"/>
  <c r="G39" i="8"/>
  <c r="H39" i="8" s="1"/>
  <c r="G40" i="8"/>
  <c r="H40" i="8"/>
  <c r="G41" i="8"/>
  <c r="H41" i="8"/>
  <c r="G42" i="8"/>
  <c r="H42" i="8"/>
  <c r="G43" i="8"/>
  <c r="H43" i="8"/>
  <c r="G44" i="8"/>
  <c r="H44" i="8"/>
  <c r="G45" i="8"/>
  <c r="H45" i="8"/>
  <c r="G46" i="8"/>
  <c r="H46" i="8"/>
  <c r="G47" i="8"/>
  <c r="H47" i="8"/>
  <c r="G48" i="8"/>
  <c r="H48" i="8"/>
  <c r="G49" i="8"/>
  <c r="H49" i="8"/>
  <c r="G50" i="8"/>
  <c r="H50" i="8"/>
  <c r="G51" i="8"/>
  <c r="H51" i="8"/>
  <c r="G52" i="8"/>
  <c r="H52" i="8"/>
  <c r="G53" i="8"/>
  <c r="H53" i="8"/>
  <c r="H27" i="9"/>
  <c r="I27" i="9" s="1"/>
  <c r="H28" i="9"/>
  <c r="I28" i="9" s="1"/>
  <c r="H29" i="9"/>
  <c r="I29" i="9" s="1"/>
  <c r="H30" i="9"/>
  <c r="I30" i="9" s="1"/>
  <c r="H31" i="9"/>
  <c r="I31" i="9" s="1"/>
  <c r="H32" i="9"/>
  <c r="I32" i="9" s="1"/>
  <c r="H33" i="9"/>
  <c r="I33" i="9" s="1"/>
  <c r="H34" i="9"/>
  <c r="I34" i="9" s="1"/>
  <c r="H35" i="9"/>
  <c r="I35" i="9" s="1"/>
  <c r="H36" i="9"/>
  <c r="I36" i="9" s="1"/>
  <c r="H27" i="10"/>
  <c r="I27" i="10"/>
  <c r="H28" i="10"/>
  <c r="I28" i="10"/>
  <c r="H29" i="10"/>
  <c r="I29" i="10"/>
  <c r="H30" i="10"/>
  <c r="I30" i="10"/>
  <c r="H31" i="10"/>
  <c r="I31" i="10"/>
  <c r="H32" i="10"/>
  <c r="I32" i="10"/>
  <c r="H33" i="10"/>
  <c r="I33" i="10"/>
  <c r="H34" i="10"/>
  <c r="I34" i="10"/>
  <c r="H35" i="10"/>
  <c r="I35" i="10"/>
  <c r="H36" i="10"/>
  <c r="I36" i="10"/>
  <c r="H37" i="10"/>
  <c r="I37" i="10"/>
  <c r="H38" i="10"/>
  <c r="I38" i="10"/>
  <c r="H39" i="10"/>
  <c r="I39" i="10"/>
  <c r="H40" i="10"/>
  <c r="I40" i="10"/>
  <c r="H41" i="10"/>
  <c r="I41" i="10"/>
  <c r="H42" i="10"/>
  <c r="I42" i="10"/>
  <c r="H43" i="10"/>
  <c r="I43" i="10"/>
  <c r="H44" i="10"/>
  <c r="I44" i="10"/>
  <c r="H45" i="10"/>
  <c r="I45" i="10"/>
  <c r="H46" i="10"/>
  <c r="I46" i="10"/>
  <c r="H47" i="10"/>
  <c r="I47" i="10"/>
  <c r="H48" i="10"/>
  <c r="I48" i="10"/>
  <c r="H49" i="10"/>
  <c r="I49" i="10"/>
  <c r="H50" i="10"/>
  <c r="I50" i="10"/>
  <c r="H51" i="10"/>
  <c r="I51" i="10"/>
  <c r="H52" i="10"/>
  <c r="I52" i="10"/>
  <c r="H53" i="10"/>
  <c r="I53" i="10"/>
  <c r="H54" i="10"/>
  <c r="I54" i="10"/>
  <c r="H55" i="10"/>
  <c r="I55" i="10"/>
  <c r="H56" i="10"/>
  <c r="I56" i="10"/>
  <c r="H57" i="10"/>
  <c r="I57" i="10"/>
  <c r="H58" i="10"/>
  <c r="I58" i="10"/>
  <c r="H27" i="11"/>
  <c r="I27" i="11" s="1"/>
  <c r="H28" i="11"/>
  <c r="I28" i="11" s="1"/>
  <c r="H29" i="11"/>
  <c r="I29" i="11" s="1"/>
  <c r="H30" i="11"/>
  <c r="I30" i="11" s="1"/>
  <c r="H31" i="11"/>
  <c r="I31" i="11" s="1"/>
  <c r="H32" i="11"/>
  <c r="I32" i="11" s="1"/>
  <c r="H33" i="11"/>
  <c r="I33" i="11" s="1"/>
  <c r="H34" i="11"/>
  <c r="I34" i="11" s="1"/>
  <c r="H35" i="11"/>
  <c r="I35" i="11" s="1"/>
  <c r="H36" i="11"/>
  <c r="I36" i="11" s="1"/>
  <c r="H37" i="11"/>
  <c r="I37" i="11" s="1"/>
  <c r="H38" i="11"/>
  <c r="I38" i="11" s="1"/>
  <c r="H39" i="11"/>
  <c r="I39" i="11" s="1"/>
  <c r="H40" i="11"/>
  <c r="I40" i="11" s="1"/>
  <c r="H41" i="11"/>
  <c r="I41" i="11" s="1"/>
  <c r="H42" i="11"/>
  <c r="I42" i="11" s="1"/>
  <c r="H43" i="11"/>
  <c r="I43" i="11" s="1"/>
  <c r="H44" i="11"/>
  <c r="I44" i="11" s="1"/>
  <c r="H45" i="11"/>
  <c r="I45" i="11" s="1"/>
  <c r="H46" i="11"/>
  <c r="I46" i="11" s="1"/>
  <c r="H47" i="11"/>
  <c r="I47" i="11" s="1"/>
  <c r="H48" i="11"/>
  <c r="I48" i="11" s="1"/>
  <c r="H49" i="11"/>
  <c r="I49" i="11" s="1"/>
  <c r="H50" i="11"/>
  <c r="I50" i="11" s="1"/>
  <c r="H51" i="11"/>
  <c r="I51" i="11" s="1"/>
  <c r="H52" i="11"/>
  <c r="I52" i="11" s="1"/>
  <c r="H53" i="11"/>
  <c r="I53" i="11" s="1"/>
  <c r="H54" i="11"/>
  <c r="I54" i="11" s="1"/>
  <c r="H55" i="11"/>
  <c r="I55" i="11" s="1"/>
  <c r="H56" i="11"/>
  <c r="I56" i="11" s="1"/>
  <c r="H57" i="11"/>
  <c r="I57" i="11" s="1"/>
  <c r="H58" i="11"/>
  <c r="I58" i="11" s="1"/>
  <c r="I59" i="11"/>
  <c r="I15" i="11" s="1"/>
  <c r="I51" i="1" s="1"/>
  <c r="G27" i="12"/>
  <c r="H27" i="12"/>
  <c r="G28" i="12"/>
  <c r="H28" i="12"/>
  <c r="G29" i="12"/>
  <c r="H29" i="12"/>
  <c r="G30" i="12"/>
  <c r="H30" i="12"/>
  <c r="G31" i="12"/>
  <c r="H31" i="12"/>
  <c r="G32" i="12"/>
  <c r="H32" i="12"/>
  <c r="G33" i="12"/>
  <c r="H33" i="12"/>
  <c r="H27" i="14"/>
  <c r="I27" i="14" s="1"/>
  <c r="H28" i="14"/>
  <c r="I28" i="14" s="1"/>
  <c r="H29" i="14"/>
  <c r="I29" i="14" s="1"/>
  <c r="H30" i="14"/>
  <c r="I30" i="14" s="1"/>
  <c r="H31" i="14"/>
  <c r="I31" i="14" s="1"/>
  <c r="H32" i="14"/>
  <c r="I32" i="14" s="1"/>
  <c r="H33" i="14"/>
  <c r="I33" i="14" s="1"/>
  <c r="H34" i="14"/>
  <c r="I34" i="14" s="1"/>
  <c r="H35" i="14"/>
  <c r="I35" i="14" s="1"/>
  <c r="H36" i="14"/>
  <c r="I36" i="14" s="1"/>
  <c r="H27" i="13"/>
  <c r="I27" i="13"/>
  <c r="H28" i="13"/>
  <c r="I28" i="13"/>
  <c r="H29" i="13"/>
  <c r="I29" i="13"/>
  <c r="H30" i="13"/>
  <c r="I30" i="13"/>
  <c r="H31" i="13"/>
  <c r="I31" i="13"/>
  <c r="H32" i="13"/>
  <c r="I32" i="13"/>
  <c r="H33" i="13"/>
  <c r="I33" i="13"/>
  <c r="H34" i="13"/>
  <c r="I34" i="13"/>
  <c r="H35" i="13"/>
  <c r="I35" i="13"/>
  <c r="H36" i="13"/>
  <c r="I36" i="13"/>
  <c r="H37" i="13"/>
  <c r="I37" i="13"/>
  <c r="H27" i="15"/>
  <c r="I27" i="15" s="1"/>
  <c r="H28" i="15"/>
  <c r="I28" i="15" s="1"/>
  <c r="H29" i="15"/>
  <c r="I29" i="15" s="1"/>
  <c r="H30" i="15"/>
  <c r="I30" i="15" s="1"/>
  <c r="H31" i="15"/>
  <c r="I31" i="15" s="1"/>
  <c r="H32" i="15"/>
  <c r="I32" i="15" s="1"/>
  <c r="H33" i="15"/>
  <c r="I33" i="15" s="1"/>
  <c r="H34" i="15"/>
  <c r="I34" i="15" s="1"/>
  <c r="H35" i="15"/>
  <c r="I35" i="15" s="1"/>
  <c r="H36" i="15"/>
  <c r="I36" i="15" s="1"/>
  <c r="I37" i="15"/>
  <c r="I15" i="15" s="1"/>
  <c r="I55" i="1" s="1"/>
  <c r="H27" i="88"/>
  <c r="I27" i="88"/>
  <c r="H28" i="88"/>
  <c r="I28" i="88"/>
  <c r="H29" i="88"/>
  <c r="I29" i="88"/>
  <c r="H30" i="88"/>
  <c r="I30" i="88"/>
  <c r="H31" i="88"/>
  <c r="I31" i="88"/>
  <c r="H32" i="88"/>
  <c r="I32" i="88"/>
  <c r="H33" i="88"/>
  <c r="I33" i="88"/>
  <c r="H27" i="16"/>
  <c r="I27" i="16" s="1"/>
  <c r="H28" i="16"/>
  <c r="I28" i="16" s="1"/>
  <c r="H29" i="16"/>
  <c r="I29" i="16" s="1"/>
  <c r="H30" i="16"/>
  <c r="I30" i="16" s="1"/>
  <c r="H31" i="16"/>
  <c r="I31" i="16" s="1"/>
  <c r="H32" i="16"/>
  <c r="I32" i="16" s="1"/>
  <c r="H33" i="16"/>
  <c r="I33" i="16" s="1"/>
  <c r="H34" i="16"/>
  <c r="I34" i="16" s="1"/>
  <c r="H35" i="16"/>
  <c r="I35" i="16" s="1"/>
  <c r="H36" i="16"/>
  <c r="I36" i="16" s="1"/>
  <c r="H37" i="16"/>
  <c r="I37" i="16" s="1"/>
  <c r="H38" i="16"/>
  <c r="I38" i="16" s="1"/>
  <c r="H39" i="16"/>
  <c r="I39" i="16" s="1"/>
  <c r="I40" i="16"/>
  <c r="F27" i="18"/>
  <c r="G27" i="18" s="1"/>
  <c r="F28" i="18"/>
  <c r="G28" i="18" s="1"/>
  <c r="F29" i="18"/>
  <c r="G29" i="18" s="1"/>
  <c r="F30" i="18"/>
  <c r="G30" i="18" s="1"/>
  <c r="F31" i="18"/>
  <c r="G31" i="18" s="1"/>
  <c r="F32" i="18"/>
  <c r="G32" i="18" s="1"/>
  <c r="F33" i="18"/>
  <c r="G33" i="18" s="1"/>
  <c r="F34" i="18"/>
  <c r="G34" i="18" s="1"/>
  <c r="F35" i="18"/>
  <c r="G35" i="18" s="1"/>
  <c r="F36" i="18"/>
  <c r="G36" i="18" s="1"/>
  <c r="G37" i="18"/>
  <c r="G15" i="18" s="1"/>
  <c r="I58" i="1" s="1"/>
  <c r="H27" i="20"/>
  <c r="I27" i="20" s="1"/>
  <c r="H28" i="20"/>
  <c r="I28" i="20" s="1"/>
  <c r="H29" i="20"/>
  <c r="I29" i="20" s="1"/>
  <c r="H30" i="20"/>
  <c r="I30" i="20" s="1"/>
  <c r="H31" i="20"/>
  <c r="I31" i="20" s="1"/>
  <c r="H32" i="20"/>
  <c r="I32" i="20" s="1"/>
  <c r="H33" i="20"/>
  <c r="I33" i="20" s="1"/>
  <c r="H34" i="20"/>
  <c r="I34" i="20" s="1"/>
  <c r="H35" i="20"/>
  <c r="I35" i="20" s="1"/>
  <c r="H36" i="20"/>
  <c r="I36" i="20" s="1"/>
  <c r="I37" i="20"/>
  <c r="I15" i="20" s="1"/>
  <c r="I60" i="1" s="1"/>
  <c r="H27" i="17"/>
  <c r="I27" i="17"/>
  <c r="H28" i="17"/>
  <c r="I28" i="17"/>
  <c r="H27" i="86"/>
  <c r="I27" i="86" s="1"/>
  <c r="H28" i="86"/>
  <c r="I28" i="86" s="1"/>
  <c r="I29" i="86" s="1"/>
  <c r="I15" i="86" s="1"/>
  <c r="I62" i="1" s="1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I33" i="58"/>
  <c r="H34" i="58"/>
  <c r="I34" i="58"/>
  <c r="H35" i="58"/>
  <c r="I35" i="58"/>
  <c r="H36" i="58"/>
  <c r="I36" i="58"/>
  <c r="H37" i="58"/>
  <c r="I37" i="58"/>
  <c r="H38" i="58"/>
  <c r="I38" i="58"/>
  <c r="H39" i="58"/>
  <c r="I39" i="58"/>
  <c r="B34" i="21"/>
  <c r="C34" i="21"/>
  <c r="D34" i="21"/>
  <c r="E34" i="21"/>
  <c r="F34" i="21"/>
  <c r="B33" i="22"/>
  <c r="E33" i="22"/>
  <c r="F14" i="22" s="1"/>
  <c r="I65" i="1" s="1"/>
  <c r="G27" i="23"/>
  <c r="H27" i="23"/>
  <c r="G28" i="23"/>
  <c r="H28" i="23"/>
  <c r="G29" i="23"/>
  <c r="H29" i="23"/>
  <c r="G30" i="23"/>
  <c r="H30" i="23"/>
  <c r="G31" i="23"/>
  <c r="H31" i="23"/>
  <c r="G32" i="23"/>
  <c r="H32" i="23"/>
  <c r="G33" i="23"/>
  <c r="H33" i="23"/>
  <c r="G34" i="23"/>
  <c r="H34" i="23"/>
  <c r="G35" i="23"/>
  <c r="H35" i="23"/>
  <c r="G36" i="23"/>
  <c r="H36" i="23"/>
  <c r="G37" i="23"/>
  <c r="H37" i="23"/>
  <c r="G38" i="23"/>
  <c r="H38" i="23"/>
  <c r="G27" i="24"/>
  <c r="H27" i="24" s="1"/>
  <c r="G28" i="24"/>
  <c r="H28" i="24" s="1"/>
  <c r="H29" i="24"/>
  <c r="G27" i="79"/>
  <c r="H27" i="79" s="1"/>
  <c r="G28" i="79"/>
  <c r="H28" i="79" s="1"/>
  <c r="H30" i="79"/>
  <c r="H15" i="79" s="1"/>
  <c r="I68" i="1" s="1"/>
  <c r="G27" i="26"/>
  <c r="H27" i="26"/>
  <c r="H29" i="26" s="1"/>
  <c r="H15" i="26"/>
  <c r="I69" i="1" s="1"/>
  <c r="G27" i="27"/>
  <c r="H27" i="27" s="1"/>
  <c r="G28" i="27"/>
  <c r="H28" i="27" s="1"/>
  <c r="G29" i="27"/>
  <c r="H29" i="27" s="1"/>
  <c r="G30" i="27"/>
  <c r="H30" i="27" s="1"/>
  <c r="G31" i="27"/>
  <c r="H31" i="27" s="1"/>
  <c r="H32" i="27"/>
  <c r="H15" i="27" s="1"/>
  <c r="I71" i="1" s="1"/>
  <c r="G27" i="28"/>
  <c r="H27" i="28"/>
  <c r="G28" i="28"/>
  <c r="H28" i="28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6" i="28"/>
  <c r="H36" i="28"/>
  <c r="G37" i="28"/>
  <c r="H37" i="28"/>
  <c r="G38" i="28"/>
  <c r="H38" i="28"/>
  <c r="H27" i="29"/>
  <c r="I27" i="29"/>
  <c r="H28" i="29"/>
  <c r="I28" i="29"/>
  <c r="H29" i="29"/>
  <c r="I29" i="29"/>
  <c r="H30" i="29"/>
  <c r="I30" i="29"/>
  <c r="H31" i="29"/>
  <c r="I31" i="29"/>
  <c r="H27" i="30"/>
  <c r="I27" i="30" s="1"/>
  <c r="H28" i="30"/>
  <c r="I28" i="30" s="1"/>
  <c r="H29" i="30"/>
  <c r="I29" i="30" s="1"/>
  <c r="H30" i="30"/>
  <c r="I30" i="30" s="1"/>
  <c r="H31" i="30"/>
  <c r="I31" i="30" s="1"/>
  <c r="I32" i="30"/>
  <c r="I15" i="30" s="1"/>
  <c r="I74" i="1" s="1"/>
  <c r="H25" i="80"/>
  <c r="I25" i="80"/>
  <c r="H26" i="80"/>
  <c r="I26" i="80"/>
  <c r="H27" i="80"/>
  <c r="I27" i="80"/>
  <c r="H28" i="80"/>
  <c r="I28" i="80"/>
  <c r="H29" i="80"/>
  <c r="I29" i="80"/>
  <c r="H30" i="80"/>
  <c r="I30" i="80"/>
  <c r="H31" i="80"/>
  <c r="I31" i="80"/>
  <c r="H32" i="80"/>
  <c r="I32" i="80"/>
  <c r="H33" i="80"/>
  <c r="I33" i="80"/>
  <c r="H34" i="80"/>
  <c r="I34" i="80"/>
  <c r="I35" i="80"/>
  <c r="I36" i="80"/>
  <c r="I13" i="80" s="1"/>
  <c r="I75" i="1"/>
  <c r="I25" i="32"/>
  <c r="J25" i="32"/>
  <c r="I26" i="32"/>
  <c r="J26" i="32"/>
  <c r="I27" i="32"/>
  <c r="J27" i="32"/>
  <c r="I28" i="32"/>
  <c r="J28" i="32"/>
  <c r="I29" i="32"/>
  <c r="J29" i="32"/>
  <c r="I30" i="32"/>
  <c r="J30" i="32"/>
  <c r="I31" i="32"/>
  <c r="J31" i="32"/>
  <c r="I32" i="32"/>
  <c r="J32" i="32"/>
  <c r="I33" i="32"/>
  <c r="J33" i="32"/>
  <c r="G25" i="33"/>
  <c r="H25" i="33" s="1"/>
  <c r="G26" i="33"/>
  <c r="H26" i="33" s="1"/>
  <c r="G27" i="33"/>
  <c r="H27" i="33" s="1"/>
  <c r="G28" i="33"/>
  <c r="H28" i="33" s="1"/>
  <c r="G29" i="33"/>
  <c r="H29" i="33" s="1"/>
  <c r="G30" i="33"/>
  <c r="H30" i="33" s="1"/>
  <c r="G31" i="33"/>
  <c r="H31" i="33" s="1"/>
  <c r="G32" i="33"/>
  <c r="H32" i="33" s="1"/>
  <c r="G33" i="33"/>
  <c r="H33" i="33" s="1"/>
  <c r="G34" i="33"/>
  <c r="H34" i="33" s="1"/>
  <c r="G35" i="33"/>
  <c r="H35" i="33" s="1"/>
  <c r="G25" i="34"/>
  <c r="H25" i="34"/>
  <c r="G26" i="34"/>
  <c r="H26" i="34"/>
  <c r="G27" i="34"/>
  <c r="H27" i="34"/>
  <c r="G28" i="34"/>
  <c r="H28" i="34"/>
  <c r="G29" i="34"/>
  <c r="H29" i="34"/>
  <c r="G30" i="34"/>
  <c r="H30" i="34"/>
  <c r="D27" i="75"/>
  <c r="G27" i="75"/>
  <c r="D28" i="75"/>
  <c r="G28" i="75"/>
  <c r="H28" i="75"/>
  <c r="D29" i="75"/>
  <c r="G29" i="75"/>
  <c r="D30" i="75"/>
  <c r="G30" i="75"/>
  <c r="H30" i="75"/>
  <c r="D31" i="75"/>
  <c r="G31" i="75"/>
  <c r="D32" i="75"/>
  <c r="G32" i="75"/>
  <c r="H32" i="75"/>
  <c r="D33" i="75"/>
  <c r="G33" i="75"/>
  <c r="D34" i="75"/>
  <c r="G34" i="75"/>
  <c r="H34" i="75"/>
  <c r="D35" i="75"/>
  <c r="G35" i="75"/>
  <c r="D36" i="75"/>
  <c r="G36" i="75"/>
  <c r="H36" i="75"/>
  <c r="D37" i="75"/>
  <c r="G37" i="75"/>
  <c r="D38" i="75"/>
  <c r="G38" i="75"/>
  <c r="H38" i="75"/>
  <c r="D39" i="75"/>
  <c r="G39" i="75"/>
  <c r="D40" i="75"/>
  <c r="G40" i="75"/>
  <c r="H40" i="75"/>
  <c r="D41" i="75"/>
  <c r="G41" i="75"/>
  <c r="H41" i="75" s="1"/>
  <c r="H27" i="37"/>
  <c r="I27" i="37"/>
  <c r="H28" i="37"/>
  <c r="I28" i="37"/>
  <c r="H29" i="37"/>
  <c r="I29" i="37"/>
  <c r="H30" i="37"/>
  <c r="I30" i="37"/>
  <c r="H27" i="39"/>
  <c r="I27" i="39" s="1"/>
  <c r="H28" i="39"/>
  <c r="I28" i="39" s="1"/>
  <c r="H29" i="39"/>
  <c r="I29" i="39" s="1"/>
  <c r="H30" i="39"/>
  <c r="I30" i="39" s="1"/>
  <c r="H31" i="39"/>
  <c r="I31" i="39" s="1"/>
  <c r="H32" i="39"/>
  <c r="I32" i="39" s="1"/>
  <c r="H27" i="38"/>
  <c r="I27" i="38"/>
  <c r="H28" i="38"/>
  <c r="I28" i="38"/>
  <c r="H29" i="38"/>
  <c r="I29" i="38"/>
  <c r="H30" i="38"/>
  <c r="I30" i="38"/>
  <c r="H31" i="38"/>
  <c r="I31" i="38"/>
  <c r="H27" i="74"/>
  <c r="I27" i="74" s="1"/>
  <c r="H28" i="74"/>
  <c r="I28" i="74" s="1"/>
  <c r="H29" i="74"/>
  <c r="I29" i="74" s="1"/>
  <c r="H30" i="74"/>
  <c r="I30" i="74" s="1"/>
  <c r="I31" i="74"/>
  <c r="I15" i="74" s="1"/>
  <c r="I85" i="1" s="1"/>
  <c r="H27" i="41"/>
  <c r="I27" i="41"/>
  <c r="H28" i="41"/>
  <c r="I28" i="41"/>
  <c r="H29" i="41"/>
  <c r="I29" i="41"/>
  <c r="H30" i="41"/>
  <c r="I30" i="41"/>
  <c r="H31" i="41"/>
  <c r="I31" i="41"/>
  <c r="H32" i="41"/>
  <c r="I32" i="41"/>
  <c r="H33" i="41"/>
  <c r="I33" i="41"/>
  <c r="H34" i="41"/>
  <c r="I34" i="41"/>
  <c r="H27" i="77"/>
  <c r="I27" i="77" s="1"/>
  <c r="H28" i="77"/>
  <c r="I28" i="77" s="1"/>
  <c r="H29" i="77"/>
  <c r="I29" i="77" s="1"/>
  <c r="H30" i="77"/>
  <c r="I30" i="77" s="1"/>
  <c r="H31" i="77"/>
  <c r="I31" i="77" s="1"/>
  <c r="H32" i="77"/>
  <c r="I32" i="77" s="1"/>
  <c r="H33" i="77"/>
  <c r="I33" i="77" s="1"/>
  <c r="H34" i="77"/>
  <c r="I34" i="77" s="1"/>
  <c r="H35" i="77"/>
  <c r="I35" i="77" s="1"/>
  <c r="H36" i="77"/>
  <c r="I36" i="77" s="1"/>
  <c r="H37" i="77"/>
  <c r="I37" i="77" s="1"/>
  <c r="H38" i="77"/>
  <c r="I38" i="77" s="1"/>
  <c r="H39" i="77"/>
  <c r="I39" i="77" s="1"/>
  <c r="H40" i="77"/>
  <c r="I40" i="77" s="1"/>
  <c r="H41" i="77"/>
  <c r="I41" i="77" s="1"/>
  <c r="H42" i="77"/>
  <c r="I42" i="77" s="1"/>
  <c r="H43" i="77"/>
  <c r="I43" i="77" s="1"/>
  <c r="H44" i="77"/>
  <c r="I44" i="77" s="1"/>
  <c r="H45" i="77"/>
  <c r="I45" i="77" s="1"/>
  <c r="H46" i="77"/>
  <c r="I46" i="77" s="1"/>
  <c r="H47" i="77"/>
  <c r="I47" i="77" s="1"/>
  <c r="H48" i="77"/>
  <c r="I48" i="77" s="1"/>
  <c r="H49" i="77"/>
  <c r="I49" i="77" s="1"/>
  <c r="H50" i="77"/>
  <c r="I50" i="77" s="1"/>
  <c r="H51" i="77"/>
  <c r="I51" i="77" s="1"/>
  <c r="H52" i="77"/>
  <c r="I52" i="77" s="1"/>
  <c r="H53" i="77"/>
  <c r="I53" i="77" s="1"/>
  <c r="H54" i="77"/>
  <c r="I54" i="77" s="1"/>
  <c r="H55" i="77"/>
  <c r="I55" i="77" s="1"/>
  <c r="H27" i="40"/>
  <c r="I27" i="40"/>
  <c r="H28" i="40"/>
  <c r="I28" i="40"/>
  <c r="H29" i="40"/>
  <c r="I29" i="40"/>
  <c r="H30" i="40"/>
  <c r="I30" i="40"/>
  <c r="H31" i="40"/>
  <c r="I31" i="40"/>
  <c r="H32" i="40"/>
  <c r="I32" i="40"/>
  <c r="H33" i="40"/>
  <c r="I33" i="40"/>
  <c r="H34" i="40"/>
  <c r="I34" i="40"/>
  <c r="H35" i="40"/>
  <c r="I35" i="40"/>
  <c r="H36" i="40"/>
  <c r="I36" i="40"/>
  <c r="H37" i="40"/>
  <c r="I37" i="40"/>
  <c r="H38" i="40"/>
  <c r="I38" i="40"/>
  <c r="H39" i="40"/>
  <c r="I39" i="40"/>
  <c r="H40" i="40"/>
  <c r="I40" i="40"/>
  <c r="B31" i="76"/>
  <c r="H31" i="76" s="1"/>
  <c r="I31" i="76" s="1"/>
  <c r="I15" i="76" s="1"/>
  <c r="I89" i="1" s="1"/>
  <c r="D31" i="76"/>
  <c r="E31" i="76"/>
  <c r="F31" i="76"/>
  <c r="G31" i="76"/>
  <c r="H27" i="42"/>
  <c r="I27" i="42"/>
  <c r="H28" i="42"/>
  <c r="I28" i="42"/>
  <c r="H29" i="42"/>
  <c r="I29" i="42"/>
  <c r="H30" i="42"/>
  <c r="I30" i="42"/>
  <c r="H31" i="42"/>
  <c r="I31" i="42"/>
  <c r="H32" i="42"/>
  <c r="I32" i="42"/>
  <c r="H33" i="42"/>
  <c r="I33" i="42"/>
  <c r="H34" i="42"/>
  <c r="I34" i="42"/>
  <c r="H35" i="42"/>
  <c r="I35" i="42"/>
  <c r="H28" i="43"/>
  <c r="I28" i="43" s="1"/>
  <c r="H29" i="43"/>
  <c r="I29" i="43" s="1"/>
  <c r="H30" i="43"/>
  <c r="I30" i="43" s="1"/>
  <c r="H31" i="43"/>
  <c r="I31" i="43" s="1"/>
  <c r="H32" i="43"/>
  <c r="I32" i="43" s="1"/>
  <c r="H33" i="43"/>
  <c r="I33" i="43" s="1"/>
  <c r="H34" i="43"/>
  <c r="I34" i="43" s="1"/>
  <c r="H35" i="43"/>
  <c r="I35" i="43" s="1"/>
  <c r="H36" i="43"/>
  <c r="I36" i="43" s="1"/>
  <c r="H37" i="43"/>
  <c r="I37" i="43" s="1"/>
  <c r="H38" i="43"/>
  <c r="I38" i="43" s="1"/>
  <c r="H28" i="44"/>
  <c r="I28" i="44"/>
  <c r="H29" i="44"/>
  <c r="I29" i="44"/>
  <c r="H30" i="44"/>
  <c r="I30" i="44"/>
  <c r="H31" i="44"/>
  <c r="I31" i="44"/>
  <c r="H32" i="44"/>
  <c r="I32" i="44"/>
  <c r="H33" i="44"/>
  <c r="I33" i="44"/>
  <c r="H34" i="44"/>
  <c r="I34" i="44"/>
  <c r="H35" i="44"/>
  <c r="I35" i="44"/>
  <c r="H36" i="44"/>
  <c r="I36" i="44"/>
  <c r="H37" i="44"/>
  <c r="I37" i="44"/>
  <c r="H38" i="44"/>
  <c r="I38" i="44"/>
  <c r="H39" i="44"/>
  <c r="I39" i="44"/>
  <c r="H28" i="45"/>
  <c r="I28" i="45" s="1"/>
  <c r="H29" i="45"/>
  <c r="I29" i="45" s="1"/>
  <c r="H30" i="45"/>
  <c r="I30" i="45" s="1"/>
  <c r="H31" i="45"/>
  <c r="I31" i="45" s="1"/>
  <c r="H32" i="45"/>
  <c r="I32" i="45" s="1"/>
  <c r="H33" i="45"/>
  <c r="I33" i="45" s="1"/>
  <c r="H34" i="45"/>
  <c r="I34" i="45" s="1"/>
  <c r="H35" i="45"/>
  <c r="I35" i="45" s="1"/>
  <c r="H36" i="45"/>
  <c r="I36" i="45" s="1"/>
  <c r="H37" i="45"/>
  <c r="I37" i="45" s="1"/>
  <c r="H38" i="45"/>
  <c r="I38" i="45" s="1"/>
  <c r="H39" i="45"/>
  <c r="I39" i="45" s="1"/>
  <c r="H40" i="45"/>
  <c r="I40" i="45" s="1"/>
  <c r="H41" i="45"/>
  <c r="I41" i="45" s="1"/>
  <c r="H42" i="45"/>
  <c r="I42" i="45" s="1"/>
  <c r="H43" i="45"/>
  <c r="I43" i="45" s="1"/>
  <c r="H44" i="45"/>
  <c r="I44" i="45" s="1"/>
  <c r="H45" i="45"/>
  <c r="I45" i="45" s="1"/>
  <c r="H46" i="45"/>
  <c r="I46" i="45" s="1"/>
  <c r="H47" i="45"/>
  <c r="I47" i="45" s="1"/>
  <c r="H48" i="45"/>
  <c r="I48" i="45" s="1"/>
  <c r="H49" i="45"/>
  <c r="I49" i="45" s="1"/>
  <c r="H50" i="45"/>
  <c r="I50" i="45" s="1"/>
  <c r="H51" i="45"/>
  <c r="I51" i="45" s="1"/>
  <c r="H52" i="45"/>
  <c r="I52" i="45" s="1"/>
  <c r="H53" i="45"/>
  <c r="I53" i="45" s="1"/>
  <c r="H54" i="45"/>
  <c r="I54" i="45" s="1"/>
  <c r="H55" i="45"/>
  <c r="I55" i="45" s="1"/>
  <c r="H56" i="45"/>
  <c r="I56" i="45" s="1"/>
  <c r="H57" i="45"/>
  <c r="I57" i="45" s="1"/>
  <c r="H58" i="45"/>
  <c r="I58" i="45" s="1"/>
  <c r="H59" i="45"/>
  <c r="I59" i="45" s="1"/>
  <c r="H60" i="45"/>
  <c r="I60" i="45" s="1"/>
  <c r="H61" i="45"/>
  <c r="I61" i="45" s="1"/>
  <c r="H62" i="45"/>
  <c r="I62" i="45" s="1"/>
  <c r="H63" i="45"/>
  <c r="I63" i="45" s="1"/>
  <c r="H64" i="45"/>
  <c r="I64" i="45" s="1"/>
  <c r="H65" i="45"/>
  <c r="I65" i="45" s="1"/>
  <c r="H66" i="45"/>
  <c r="I66" i="45" s="1"/>
  <c r="H67" i="45"/>
  <c r="I67" i="45" s="1"/>
  <c r="H68" i="45"/>
  <c r="I68" i="45" s="1"/>
  <c r="H69" i="45"/>
  <c r="I69" i="45" s="1"/>
  <c r="H70" i="45"/>
  <c r="I70" i="45" s="1"/>
  <c r="H71" i="45"/>
  <c r="I71" i="45" s="1"/>
  <c r="H72" i="45"/>
  <c r="I72" i="45" s="1"/>
  <c r="H73" i="45"/>
  <c r="I73" i="45" s="1"/>
  <c r="H74" i="45"/>
  <c r="I74" i="45" s="1"/>
  <c r="H75" i="45"/>
  <c r="I75" i="45" s="1"/>
  <c r="H76" i="45"/>
  <c r="I76" i="45" s="1"/>
  <c r="H77" i="45"/>
  <c r="I77" i="45" s="1"/>
  <c r="H78" i="45"/>
  <c r="I78" i="45" s="1"/>
  <c r="H79" i="45"/>
  <c r="I79" i="45" s="1"/>
  <c r="H80" i="45"/>
  <c r="I80" i="45" s="1"/>
  <c r="H81" i="45"/>
  <c r="I81" i="45" s="1"/>
  <c r="H82" i="45"/>
  <c r="I82" i="45" s="1"/>
  <c r="H83" i="45"/>
  <c r="I83" i="45" s="1"/>
  <c r="H84" i="45"/>
  <c r="I84" i="45" s="1"/>
  <c r="H85" i="45"/>
  <c r="I85" i="45" s="1"/>
  <c r="H86" i="45"/>
  <c r="I86" i="45" s="1"/>
  <c r="H87" i="45"/>
  <c r="I87" i="45" s="1"/>
  <c r="H88" i="45"/>
  <c r="I88" i="45" s="1"/>
  <c r="H89" i="45"/>
  <c r="I89" i="45" s="1"/>
  <c r="H90" i="45"/>
  <c r="I90" i="45" s="1"/>
  <c r="H91" i="45"/>
  <c r="I91" i="45" s="1"/>
  <c r="H92" i="45"/>
  <c r="I92" i="45" s="1"/>
  <c r="H93" i="45"/>
  <c r="I93" i="45" s="1"/>
  <c r="H94" i="45"/>
  <c r="I94" i="45" s="1"/>
  <c r="H95" i="45"/>
  <c r="I95" i="45" s="1"/>
  <c r="H96" i="45"/>
  <c r="I96" i="45" s="1"/>
  <c r="H97" i="45"/>
  <c r="I97" i="45" s="1"/>
  <c r="H98" i="45"/>
  <c r="I98" i="45" s="1"/>
  <c r="H99" i="45"/>
  <c r="I99" i="45" s="1"/>
  <c r="H100" i="45"/>
  <c r="I100" i="45" s="1"/>
  <c r="H101" i="45"/>
  <c r="I101" i="45" s="1"/>
  <c r="H102" i="45"/>
  <c r="I102" i="45" s="1"/>
  <c r="H103" i="45"/>
  <c r="I103" i="45" s="1"/>
  <c r="H104" i="45"/>
  <c r="I104" i="45" s="1"/>
  <c r="H105" i="45"/>
  <c r="I105" i="45" s="1"/>
  <c r="H106" i="45"/>
  <c r="I106" i="45" s="1"/>
  <c r="H107" i="45"/>
  <c r="I107" i="45" s="1"/>
  <c r="H108" i="45"/>
  <c r="I108" i="45" s="1"/>
  <c r="H109" i="45"/>
  <c r="I109" i="45" s="1"/>
  <c r="H110" i="45"/>
  <c r="I110" i="45" s="1"/>
  <c r="H111" i="45"/>
  <c r="I111" i="45" s="1"/>
  <c r="H112" i="45"/>
  <c r="I112" i="45" s="1"/>
  <c r="H113" i="45"/>
  <c r="I113" i="45" s="1"/>
  <c r="H114" i="45"/>
  <c r="I114" i="45" s="1"/>
  <c r="H115" i="45"/>
  <c r="I115" i="45" s="1"/>
  <c r="H116" i="45"/>
  <c r="I116" i="45" s="1"/>
  <c r="H117" i="45"/>
  <c r="I117" i="45" s="1"/>
  <c r="H118" i="45"/>
  <c r="I118" i="45" s="1"/>
  <c r="H119" i="45"/>
  <c r="I119" i="45" s="1"/>
  <c r="H120" i="45"/>
  <c r="I120" i="45" s="1"/>
  <c r="H121" i="45"/>
  <c r="I121" i="45" s="1"/>
  <c r="H122" i="45"/>
  <c r="I122" i="45" s="1"/>
  <c r="H123" i="45"/>
  <c r="I123" i="45" s="1"/>
  <c r="H124" i="45"/>
  <c r="I124" i="45" s="1"/>
  <c r="H125" i="45"/>
  <c r="I125" i="45" s="1"/>
  <c r="H126" i="45"/>
  <c r="I126" i="45" s="1"/>
  <c r="H127" i="45"/>
  <c r="I127" i="45" s="1"/>
  <c r="H128" i="45"/>
  <c r="I128" i="45" s="1"/>
  <c r="H129" i="45"/>
  <c r="I129" i="45" s="1"/>
  <c r="H130" i="45"/>
  <c r="I130" i="45" s="1"/>
  <c r="H131" i="45"/>
  <c r="I131" i="45" s="1"/>
  <c r="H132" i="45"/>
  <c r="I132" i="45" s="1"/>
  <c r="H133" i="45"/>
  <c r="I133" i="45" s="1"/>
  <c r="H134" i="45"/>
  <c r="I134" i="45" s="1"/>
  <c r="H135" i="45"/>
  <c r="I135" i="45" s="1"/>
  <c r="H136" i="45"/>
  <c r="I136" i="45" s="1"/>
  <c r="H137" i="45"/>
  <c r="I137" i="45" s="1"/>
  <c r="H138" i="45"/>
  <c r="I138" i="45" s="1"/>
  <c r="H139" i="45"/>
  <c r="I139" i="45" s="1"/>
  <c r="H140" i="45"/>
  <c r="I140" i="45" s="1"/>
  <c r="H141" i="45"/>
  <c r="I141" i="45" s="1"/>
  <c r="H142" i="45"/>
  <c r="I142" i="45" s="1"/>
  <c r="H143" i="45"/>
  <c r="I143" i="45" s="1"/>
  <c r="H144" i="45"/>
  <c r="I144" i="45" s="1"/>
  <c r="H145" i="45"/>
  <c r="I145" i="45" s="1"/>
  <c r="H146" i="45"/>
  <c r="I146" i="45" s="1"/>
  <c r="H147" i="45"/>
  <c r="I147" i="45" s="1"/>
  <c r="H148" i="45"/>
  <c r="I148" i="45" s="1"/>
  <c r="H28" i="46"/>
  <c r="I28" i="46"/>
  <c r="H29" i="46"/>
  <c r="I29" i="46"/>
  <c r="H30" i="46"/>
  <c r="I30" i="46"/>
  <c r="H31" i="46"/>
  <c r="I31" i="46"/>
  <c r="H32" i="46"/>
  <c r="I32" i="46"/>
  <c r="H33" i="46"/>
  <c r="I33" i="46"/>
  <c r="H34" i="46"/>
  <c r="I34" i="46"/>
  <c r="H35" i="46"/>
  <c r="I35" i="46"/>
  <c r="H36" i="46"/>
  <c r="I36" i="46"/>
  <c r="H37" i="46"/>
  <c r="I37" i="46"/>
  <c r="H38" i="46"/>
  <c r="I38" i="46"/>
  <c r="H39" i="46"/>
  <c r="I39" i="46"/>
  <c r="H40" i="46"/>
  <c r="I40" i="46"/>
  <c r="H41" i="46"/>
  <c r="I41" i="46"/>
  <c r="H42" i="46"/>
  <c r="I42" i="46"/>
  <c r="H43" i="46"/>
  <c r="I43" i="46"/>
  <c r="H44" i="46"/>
  <c r="I44" i="46"/>
  <c r="H45" i="46"/>
  <c r="I45" i="46"/>
  <c r="H46" i="46"/>
  <c r="I46" i="46"/>
  <c r="H47" i="46"/>
  <c r="I47" i="46"/>
  <c r="H48" i="46"/>
  <c r="I48" i="46"/>
  <c r="H49" i="46"/>
  <c r="I49" i="46"/>
  <c r="H50" i="46"/>
  <c r="I50" i="46"/>
  <c r="H51" i="46"/>
  <c r="I51" i="46"/>
  <c r="H52" i="46"/>
  <c r="I52" i="46"/>
  <c r="H53" i="46"/>
  <c r="I53" i="46"/>
  <c r="H54" i="46"/>
  <c r="I54" i="46"/>
  <c r="H55" i="46"/>
  <c r="I55" i="46"/>
  <c r="H56" i="46"/>
  <c r="I56" i="46"/>
  <c r="H57" i="46"/>
  <c r="I57" i="46"/>
  <c r="H58" i="46"/>
  <c r="I58" i="46"/>
  <c r="H59" i="46"/>
  <c r="I59" i="46"/>
  <c r="H60" i="46"/>
  <c r="I60" i="46"/>
  <c r="H61" i="46"/>
  <c r="I61" i="46"/>
  <c r="H62" i="46"/>
  <c r="I62" i="46"/>
  <c r="H63" i="46"/>
  <c r="I63" i="46"/>
  <c r="H64" i="46"/>
  <c r="I64" i="46"/>
  <c r="H65" i="46"/>
  <c r="I65" i="46"/>
  <c r="H66" i="46"/>
  <c r="I66" i="46"/>
  <c r="H67" i="46"/>
  <c r="I67" i="46"/>
  <c r="H68" i="46"/>
  <c r="I68" i="46"/>
  <c r="H69" i="46"/>
  <c r="I69" i="46"/>
  <c r="H70" i="46"/>
  <c r="I70" i="46"/>
  <c r="H71" i="46"/>
  <c r="I71" i="46"/>
  <c r="H72" i="46"/>
  <c r="I72" i="46"/>
  <c r="H73" i="46"/>
  <c r="I73" i="46"/>
  <c r="H74" i="46"/>
  <c r="I74" i="46"/>
  <c r="H75" i="46"/>
  <c r="I75" i="46"/>
  <c r="H76" i="46"/>
  <c r="I76" i="46"/>
  <c r="H77" i="46"/>
  <c r="I77" i="46"/>
  <c r="H78" i="46"/>
  <c r="I78" i="46"/>
  <c r="H79" i="46"/>
  <c r="I79" i="46"/>
  <c r="H80" i="46"/>
  <c r="I80" i="46"/>
  <c r="H81" i="46"/>
  <c r="I81" i="46"/>
  <c r="H82" i="46"/>
  <c r="I82" i="46"/>
  <c r="H83" i="46"/>
  <c r="I83" i="46"/>
  <c r="H84" i="46"/>
  <c r="I84" i="46"/>
  <c r="H85" i="46"/>
  <c r="I85" i="46"/>
  <c r="H86" i="46"/>
  <c r="I86" i="46"/>
  <c r="H87" i="46"/>
  <c r="I87" i="46"/>
  <c r="H88" i="46"/>
  <c r="I88" i="46"/>
  <c r="H89" i="46"/>
  <c r="I89" i="46"/>
  <c r="H90" i="46"/>
  <c r="I90" i="46"/>
  <c r="H91" i="46"/>
  <c r="I91" i="46"/>
  <c r="H92" i="46"/>
  <c r="I92" i="46"/>
  <c r="H93" i="46"/>
  <c r="I93" i="46"/>
  <c r="H94" i="46"/>
  <c r="I94" i="46"/>
  <c r="H95" i="46"/>
  <c r="I95" i="46"/>
  <c r="H96" i="46"/>
  <c r="I96" i="46"/>
  <c r="H97" i="46"/>
  <c r="I97" i="46"/>
  <c r="H98" i="46"/>
  <c r="I98" i="46"/>
  <c r="H99" i="46"/>
  <c r="I99" i="46"/>
  <c r="H100" i="46"/>
  <c r="I100" i="46"/>
  <c r="H101" i="46"/>
  <c r="I101" i="46"/>
  <c r="H102" i="46"/>
  <c r="I102" i="46"/>
  <c r="H103" i="46"/>
  <c r="I103" i="46"/>
  <c r="H104" i="46"/>
  <c r="I104" i="46"/>
  <c r="H105" i="46"/>
  <c r="I105" i="46"/>
  <c r="H106" i="46"/>
  <c r="I106" i="46"/>
  <c r="H107" i="46"/>
  <c r="I107" i="46"/>
  <c r="H108" i="46"/>
  <c r="I108" i="46"/>
  <c r="H109" i="46"/>
  <c r="I109" i="46"/>
  <c r="H110" i="46"/>
  <c r="I110" i="46"/>
  <c r="H111" i="46"/>
  <c r="I111" i="46"/>
  <c r="H112" i="46"/>
  <c r="I112" i="46"/>
  <c r="H113" i="46"/>
  <c r="I113" i="46"/>
  <c r="H114" i="46"/>
  <c r="I114" i="46"/>
  <c r="H115" i="46"/>
  <c r="I115" i="46"/>
  <c r="H116" i="46"/>
  <c r="I116" i="46"/>
  <c r="H117" i="46"/>
  <c r="I117" i="46"/>
  <c r="H118" i="46"/>
  <c r="I118" i="46"/>
  <c r="H119" i="46"/>
  <c r="I119" i="46"/>
  <c r="H120" i="46"/>
  <c r="I120" i="46"/>
  <c r="H121" i="46"/>
  <c r="I121" i="46"/>
  <c r="H122" i="46"/>
  <c r="I122" i="46"/>
  <c r="H123" i="46"/>
  <c r="I123" i="46"/>
  <c r="H124" i="46"/>
  <c r="I124" i="46"/>
  <c r="H125" i="46"/>
  <c r="I125" i="46"/>
  <c r="H126" i="46"/>
  <c r="I126" i="46"/>
  <c r="H127" i="46"/>
  <c r="I127" i="46"/>
  <c r="H128" i="46"/>
  <c r="I128" i="46"/>
  <c r="H129" i="46"/>
  <c r="I129" i="46"/>
  <c r="H130" i="46"/>
  <c r="I130" i="46"/>
  <c r="H131" i="46"/>
  <c r="I131" i="46"/>
  <c r="H132" i="46"/>
  <c r="I132" i="46"/>
  <c r="H133" i="46"/>
  <c r="I133" i="46"/>
  <c r="H134" i="46"/>
  <c r="I134" i="46"/>
  <c r="H135" i="46"/>
  <c r="I135" i="46"/>
  <c r="H136" i="46"/>
  <c r="I136" i="46"/>
  <c r="H137" i="46"/>
  <c r="I137" i="46"/>
  <c r="H138" i="46"/>
  <c r="I138" i="46"/>
  <c r="H139" i="46"/>
  <c r="I139" i="46"/>
  <c r="H140" i="46"/>
  <c r="I140" i="46"/>
  <c r="H141" i="46"/>
  <c r="I141" i="46"/>
  <c r="H142" i="46"/>
  <c r="I142" i="46"/>
  <c r="H143" i="46"/>
  <c r="I143" i="46"/>
  <c r="H144" i="46"/>
  <c r="I144" i="46"/>
  <c r="H145" i="46"/>
  <c r="I145" i="46"/>
  <c r="H146" i="46"/>
  <c r="I146" i="46"/>
  <c r="H147" i="46"/>
  <c r="I147" i="46"/>
  <c r="H148" i="46"/>
  <c r="I148" i="46"/>
  <c r="H27" i="47"/>
  <c r="I27" i="47" s="1"/>
  <c r="H28" i="47"/>
  <c r="I28" i="47" s="1"/>
  <c r="H29" i="47"/>
  <c r="I29" i="47" s="1"/>
  <c r="H30" i="47"/>
  <c r="I30" i="47" s="1"/>
  <c r="H31" i="47"/>
  <c r="I31" i="47" s="1"/>
  <c r="H32" i="47"/>
  <c r="I32" i="47" s="1"/>
  <c r="H33" i="47"/>
  <c r="I33" i="47" s="1"/>
  <c r="H34" i="47"/>
  <c r="I34" i="47" s="1"/>
  <c r="H35" i="47"/>
  <c r="I35" i="47" s="1"/>
  <c r="H36" i="47"/>
  <c r="I36" i="47" s="1"/>
  <c r="H37" i="47"/>
  <c r="I37" i="47" s="1"/>
  <c r="H38" i="47"/>
  <c r="I38" i="47" s="1"/>
  <c r="H39" i="47"/>
  <c r="I39" i="47" s="1"/>
  <c r="H40" i="47"/>
  <c r="I40" i="47" s="1"/>
  <c r="H41" i="47"/>
  <c r="I41" i="47" s="1"/>
  <c r="H42" i="47"/>
  <c r="I42" i="47" s="1"/>
  <c r="H43" i="47"/>
  <c r="I43" i="47" s="1"/>
  <c r="H44" i="47"/>
  <c r="I44" i="47" s="1"/>
  <c r="H45" i="47"/>
  <c r="I45" i="47" s="1"/>
  <c r="H46" i="47"/>
  <c r="I46" i="47" s="1"/>
  <c r="H47" i="47"/>
  <c r="I47" i="47" s="1"/>
  <c r="H48" i="47"/>
  <c r="I48" i="47" s="1"/>
  <c r="H49" i="47"/>
  <c r="I49" i="47" s="1"/>
  <c r="H50" i="47"/>
  <c r="I50" i="47" s="1"/>
  <c r="H51" i="47"/>
  <c r="I51" i="47" s="1"/>
  <c r="H52" i="47"/>
  <c r="I52" i="47" s="1"/>
  <c r="H53" i="47"/>
  <c r="I53" i="47" s="1"/>
  <c r="H54" i="47"/>
  <c r="I54" i="47" s="1"/>
  <c r="H55" i="47"/>
  <c r="I55" i="47" s="1"/>
  <c r="H56" i="47"/>
  <c r="I56" i="47" s="1"/>
  <c r="H57" i="47"/>
  <c r="I57" i="47" s="1"/>
  <c r="H58" i="47"/>
  <c r="I58" i="47" s="1"/>
  <c r="H59" i="47"/>
  <c r="I59" i="47" s="1"/>
  <c r="H60" i="47"/>
  <c r="I60" i="47" s="1"/>
  <c r="H61" i="47"/>
  <c r="I61" i="47" s="1"/>
  <c r="H62" i="47"/>
  <c r="I62" i="47" s="1"/>
  <c r="H63" i="47"/>
  <c r="I63" i="47" s="1"/>
  <c r="H64" i="47"/>
  <c r="I64" i="47" s="1"/>
  <c r="H65" i="47"/>
  <c r="I65" i="47" s="1"/>
  <c r="H66" i="47"/>
  <c r="I66" i="47" s="1"/>
  <c r="H67" i="47"/>
  <c r="I67" i="47" s="1"/>
  <c r="H68" i="47"/>
  <c r="I68" i="47" s="1"/>
  <c r="H69" i="47"/>
  <c r="I69" i="47" s="1"/>
  <c r="H70" i="47"/>
  <c r="I70" i="47" s="1"/>
  <c r="H71" i="47"/>
  <c r="I71" i="47" s="1"/>
  <c r="H72" i="47"/>
  <c r="I72" i="47" s="1"/>
  <c r="H73" i="47"/>
  <c r="I73" i="47" s="1"/>
  <c r="H74" i="47"/>
  <c r="I74" i="47" s="1"/>
  <c r="H75" i="47"/>
  <c r="I75" i="47" s="1"/>
  <c r="H76" i="47"/>
  <c r="I76" i="47" s="1"/>
  <c r="H77" i="47"/>
  <c r="I77" i="47" s="1"/>
  <c r="H78" i="47"/>
  <c r="I78" i="47" s="1"/>
  <c r="H79" i="47"/>
  <c r="I79" i="47" s="1"/>
  <c r="H80" i="47"/>
  <c r="I80" i="47" s="1"/>
  <c r="H81" i="47"/>
  <c r="I81" i="47" s="1"/>
  <c r="H82" i="47"/>
  <c r="I82" i="47" s="1"/>
  <c r="H83" i="47"/>
  <c r="I83" i="47" s="1"/>
  <c r="H84" i="47"/>
  <c r="I84" i="47" s="1"/>
  <c r="H85" i="47"/>
  <c r="I85" i="47" s="1"/>
  <c r="H86" i="47"/>
  <c r="I86" i="47" s="1"/>
  <c r="H87" i="47"/>
  <c r="I87" i="47" s="1"/>
  <c r="H88" i="47"/>
  <c r="I88" i="47" s="1"/>
  <c r="H89" i="47"/>
  <c r="I89" i="47" s="1"/>
  <c r="H90" i="47"/>
  <c r="I90" i="47" s="1"/>
  <c r="H91" i="47"/>
  <c r="I91" i="47" s="1"/>
  <c r="H92" i="47"/>
  <c r="I92" i="47" s="1"/>
  <c r="H93" i="47"/>
  <c r="I93" i="47" s="1"/>
  <c r="H94" i="47"/>
  <c r="I94" i="47" s="1"/>
  <c r="H95" i="47"/>
  <c r="I95" i="47" s="1"/>
  <c r="H96" i="47"/>
  <c r="I96" i="47" s="1"/>
  <c r="H97" i="47"/>
  <c r="I97" i="47" s="1"/>
  <c r="H98" i="47"/>
  <c r="I98" i="47" s="1"/>
  <c r="H99" i="47"/>
  <c r="I99" i="47" s="1"/>
  <c r="H100" i="47"/>
  <c r="I100" i="47" s="1"/>
  <c r="H101" i="47"/>
  <c r="I101" i="47" s="1"/>
  <c r="H102" i="47"/>
  <c r="I102" i="47" s="1"/>
  <c r="H103" i="47"/>
  <c r="I103" i="47" s="1"/>
  <c r="H104" i="47"/>
  <c r="I104" i="47" s="1"/>
  <c r="H105" i="47"/>
  <c r="I105" i="47" s="1"/>
  <c r="H106" i="47"/>
  <c r="I106" i="47" s="1"/>
  <c r="H107" i="47"/>
  <c r="I107" i="47" s="1"/>
  <c r="H108" i="47"/>
  <c r="I108" i="47" s="1"/>
  <c r="H109" i="47"/>
  <c r="I109" i="47" s="1"/>
  <c r="H110" i="47"/>
  <c r="I110" i="47" s="1"/>
  <c r="H111" i="47"/>
  <c r="I111" i="47" s="1"/>
  <c r="H112" i="47"/>
  <c r="I112" i="47" s="1"/>
  <c r="H113" i="47"/>
  <c r="I113" i="47" s="1"/>
  <c r="H114" i="47"/>
  <c r="I114" i="47" s="1"/>
  <c r="H115" i="47"/>
  <c r="I115" i="47" s="1"/>
  <c r="H116" i="47"/>
  <c r="I116" i="47" s="1"/>
  <c r="H117" i="47"/>
  <c r="I117" i="47" s="1"/>
  <c r="H118" i="47"/>
  <c r="I118" i="47" s="1"/>
  <c r="H119" i="47"/>
  <c r="I119" i="47" s="1"/>
  <c r="H120" i="47"/>
  <c r="I120" i="47" s="1"/>
  <c r="H121" i="47"/>
  <c r="I121" i="47" s="1"/>
  <c r="H122" i="47"/>
  <c r="I122" i="47" s="1"/>
  <c r="H123" i="47"/>
  <c r="I123" i="47" s="1"/>
  <c r="H124" i="47"/>
  <c r="I124" i="47" s="1"/>
  <c r="H125" i="47"/>
  <c r="I125" i="47" s="1"/>
  <c r="H126" i="47"/>
  <c r="I126" i="47" s="1"/>
  <c r="H127" i="47"/>
  <c r="I127" i="47" s="1"/>
  <c r="H128" i="47"/>
  <c r="I128" i="47" s="1"/>
  <c r="H129" i="47"/>
  <c r="I129" i="47" s="1"/>
  <c r="H130" i="47"/>
  <c r="I130" i="47" s="1"/>
  <c r="H131" i="47"/>
  <c r="I131" i="47" s="1"/>
  <c r="H132" i="47"/>
  <c r="I132" i="47" s="1"/>
  <c r="H133" i="47"/>
  <c r="I133" i="47" s="1"/>
  <c r="H134" i="47"/>
  <c r="I134" i="47" s="1"/>
  <c r="H135" i="47"/>
  <c r="I135" i="47" s="1"/>
  <c r="H136" i="47"/>
  <c r="I136" i="47" s="1"/>
  <c r="H137" i="47"/>
  <c r="I137" i="47" s="1"/>
  <c r="H138" i="47"/>
  <c r="I138" i="47" s="1"/>
  <c r="H139" i="47"/>
  <c r="I139" i="47" s="1"/>
  <c r="H140" i="47"/>
  <c r="I140" i="47" s="1"/>
  <c r="H141" i="47"/>
  <c r="I141" i="47" s="1"/>
  <c r="H142" i="47"/>
  <c r="I142" i="47" s="1"/>
  <c r="H143" i="47"/>
  <c r="I143" i="47" s="1"/>
  <c r="H144" i="47"/>
  <c r="I144" i="47" s="1"/>
  <c r="H145" i="47"/>
  <c r="I145" i="47" s="1"/>
  <c r="H146" i="47"/>
  <c r="I146" i="47" s="1"/>
  <c r="H147" i="47"/>
  <c r="I147" i="47" s="1"/>
  <c r="H148" i="47"/>
  <c r="I148" i="47" s="1"/>
  <c r="H149" i="47"/>
  <c r="I149" i="47" s="1"/>
  <c r="H150" i="47"/>
  <c r="I150" i="47" s="1"/>
  <c r="H151" i="47"/>
  <c r="I151" i="47" s="1"/>
  <c r="H152" i="47"/>
  <c r="I152" i="47" s="1"/>
  <c r="H153" i="47"/>
  <c r="I153" i="47" s="1"/>
  <c r="H27" i="81"/>
  <c r="I27" i="81"/>
  <c r="H28" i="81"/>
  <c r="I28" i="81"/>
  <c r="H29" i="81"/>
  <c r="I29" i="81"/>
  <c r="H30" i="81"/>
  <c r="I30" i="81"/>
  <c r="H31" i="81"/>
  <c r="I31" i="81"/>
  <c r="H32" i="81"/>
  <c r="I32" i="81"/>
  <c r="H33" i="81"/>
  <c r="I33" i="81"/>
  <c r="H34" i="81"/>
  <c r="I34" i="81"/>
  <c r="H35" i="81"/>
  <c r="I35" i="81"/>
  <c r="H36" i="81"/>
  <c r="I36" i="81"/>
  <c r="H37" i="81"/>
  <c r="I37" i="81"/>
  <c r="H38" i="81"/>
  <c r="I38" i="81"/>
  <c r="H39" i="81"/>
  <c r="I39" i="81"/>
  <c r="H40" i="81"/>
  <c r="I40" i="81"/>
  <c r="H41" i="81"/>
  <c r="I41" i="81"/>
  <c r="H42" i="81"/>
  <c r="I42" i="81"/>
  <c r="H43" i="81"/>
  <c r="I43" i="81"/>
  <c r="H44" i="81"/>
  <c r="I44" i="81"/>
  <c r="H45" i="81"/>
  <c r="I45" i="81"/>
  <c r="H46" i="81"/>
  <c r="I46" i="81"/>
  <c r="H47" i="81"/>
  <c r="I47" i="81"/>
  <c r="H48" i="81"/>
  <c r="I48" i="81"/>
  <c r="H49" i="81"/>
  <c r="I49" i="81"/>
  <c r="H50" i="81"/>
  <c r="I50" i="81"/>
  <c r="H51" i="81"/>
  <c r="I51" i="81"/>
  <c r="H52" i="81"/>
  <c r="I52" i="81"/>
  <c r="H53" i="81"/>
  <c r="I53" i="81"/>
  <c r="H54" i="81"/>
  <c r="I54" i="81"/>
  <c r="H55" i="81"/>
  <c r="I55" i="81"/>
  <c r="H56" i="81"/>
  <c r="I56" i="81"/>
  <c r="H57" i="81"/>
  <c r="I57" i="81"/>
  <c r="H58" i="81"/>
  <c r="I58" i="81"/>
  <c r="H59" i="81"/>
  <c r="I59" i="81"/>
  <c r="H60" i="81"/>
  <c r="I60" i="81"/>
  <c r="H61" i="81"/>
  <c r="I61" i="81"/>
  <c r="H62" i="81"/>
  <c r="I62" i="81"/>
  <c r="H63" i="81"/>
  <c r="I63" i="81"/>
  <c r="H64" i="81"/>
  <c r="I64" i="81"/>
  <c r="H65" i="81"/>
  <c r="I65" i="81"/>
  <c r="H66" i="81"/>
  <c r="I66" i="81"/>
  <c r="H67" i="81"/>
  <c r="I67" i="81"/>
  <c r="H68" i="81"/>
  <c r="I68" i="81"/>
  <c r="H69" i="81"/>
  <c r="I69" i="81"/>
  <c r="H70" i="81"/>
  <c r="I70" i="81"/>
  <c r="H71" i="81"/>
  <c r="I71" i="81"/>
  <c r="H72" i="81"/>
  <c r="I72" i="81"/>
  <c r="H73" i="81"/>
  <c r="I73" i="81"/>
  <c r="H74" i="81"/>
  <c r="I74" i="81"/>
  <c r="H75" i="81"/>
  <c r="I75" i="81"/>
  <c r="H76" i="81"/>
  <c r="I76" i="81"/>
  <c r="H77" i="81"/>
  <c r="I77" i="81"/>
  <c r="H78" i="81"/>
  <c r="I78" i="81"/>
  <c r="H79" i="81"/>
  <c r="I79" i="81"/>
  <c r="H80" i="81"/>
  <c r="I80" i="81"/>
  <c r="H81" i="81"/>
  <c r="I81" i="81"/>
  <c r="H82" i="81"/>
  <c r="I82" i="81"/>
  <c r="H83" i="81"/>
  <c r="I83" i="81"/>
  <c r="H84" i="81"/>
  <c r="I84" i="81"/>
  <c r="H85" i="81"/>
  <c r="I85" i="81"/>
  <c r="H86" i="81"/>
  <c r="I86" i="81"/>
  <c r="H87" i="81"/>
  <c r="I87" i="81"/>
  <c r="H88" i="81"/>
  <c r="I88" i="81"/>
  <c r="H89" i="81"/>
  <c r="I89" i="81"/>
  <c r="H90" i="81"/>
  <c r="I90" i="81"/>
  <c r="H91" i="81"/>
  <c r="I91" i="81"/>
  <c r="H92" i="81"/>
  <c r="I92" i="81"/>
  <c r="H93" i="81"/>
  <c r="I93" i="81"/>
  <c r="H94" i="81"/>
  <c r="I94" i="81"/>
  <c r="H95" i="81"/>
  <c r="I95" i="81"/>
  <c r="H96" i="81"/>
  <c r="I96" i="81"/>
  <c r="H97" i="81"/>
  <c r="I97" i="81"/>
  <c r="H98" i="81"/>
  <c r="I98" i="81"/>
  <c r="H99" i="81"/>
  <c r="I99" i="81"/>
  <c r="H100" i="81"/>
  <c r="I100" i="81"/>
  <c r="H101" i="81"/>
  <c r="I101" i="81"/>
  <c r="H102" i="81"/>
  <c r="I102" i="81"/>
  <c r="H103" i="81"/>
  <c r="I103" i="81"/>
  <c r="H104" i="81"/>
  <c r="I104" i="81"/>
  <c r="H105" i="81"/>
  <c r="I105" i="81"/>
  <c r="H106" i="81"/>
  <c r="I106" i="81"/>
  <c r="H107" i="81"/>
  <c r="I107" i="81"/>
  <c r="H108" i="81"/>
  <c r="I108" i="81"/>
  <c r="H109" i="81"/>
  <c r="I109" i="81"/>
  <c r="H110" i="81"/>
  <c r="I110" i="81"/>
  <c r="H111" i="81"/>
  <c r="I111" i="81"/>
  <c r="H112" i="81"/>
  <c r="I112" i="81"/>
  <c r="H113" i="81"/>
  <c r="I113" i="81"/>
  <c r="H114" i="81"/>
  <c r="I114" i="81"/>
  <c r="H115" i="81"/>
  <c r="I115" i="81"/>
  <c r="H116" i="81"/>
  <c r="I116" i="81"/>
  <c r="H117" i="81"/>
  <c r="I117" i="81"/>
  <c r="H118" i="81"/>
  <c r="I118" i="81"/>
  <c r="H119" i="81"/>
  <c r="I119" i="81"/>
  <c r="H120" i="81"/>
  <c r="I120" i="81"/>
  <c r="H121" i="81"/>
  <c r="I121" i="81"/>
  <c r="H122" i="81"/>
  <c r="I122" i="81"/>
  <c r="H123" i="81"/>
  <c r="I123" i="81"/>
  <c r="H124" i="81"/>
  <c r="I124" i="81"/>
  <c r="H125" i="81"/>
  <c r="I125" i="81"/>
  <c r="H126" i="81"/>
  <c r="I126" i="81"/>
  <c r="H127" i="81"/>
  <c r="I127" i="81"/>
  <c r="H128" i="81"/>
  <c r="I128" i="81"/>
  <c r="H129" i="81"/>
  <c r="I129" i="81"/>
  <c r="H130" i="81"/>
  <c r="I130" i="81"/>
  <c r="H131" i="81"/>
  <c r="I131" i="81"/>
  <c r="H132" i="81"/>
  <c r="I132" i="81"/>
  <c r="H133" i="81"/>
  <c r="I133" i="81"/>
  <c r="H134" i="81"/>
  <c r="I134" i="81"/>
  <c r="H135" i="81"/>
  <c r="I135" i="81"/>
  <c r="H136" i="81"/>
  <c r="I136" i="81"/>
  <c r="H137" i="81"/>
  <c r="I137" i="81"/>
  <c r="H138" i="81"/>
  <c r="I138" i="81"/>
  <c r="H139" i="81"/>
  <c r="I139" i="81"/>
  <c r="H140" i="81"/>
  <c r="I140" i="81"/>
  <c r="H141" i="81"/>
  <c r="I141" i="81"/>
  <c r="H142" i="81"/>
  <c r="I142" i="81"/>
  <c r="H143" i="81"/>
  <c r="I143" i="81"/>
  <c r="H144" i="81"/>
  <c r="I144" i="81"/>
  <c r="H145" i="81"/>
  <c r="I145" i="81"/>
  <c r="H146" i="81"/>
  <c r="I146" i="81"/>
  <c r="H147" i="81"/>
  <c r="I147" i="81"/>
  <c r="H148" i="81"/>
  <c r="I148" i="81"/>
  <c r="H149" i="81"/>
  <c r="I149" i="81"/>
  <c r="H150" i="81"/>
  <c r="I150" i="81"/>
  <c r="B37" i="49"/>
  <c r="C37" i="49"/>
  <c r="D37" i="49"/>
  <c r="E37" i="49"/>
  <c r="F37" i="49"/>
  <c r="G37" i="49"/>
  <c r="H37" i="49"/>
  <c r="I37" i="49" s="1"/>
  <c r="I15" i="49" s="1"/>
  <c r="I97" i="1" s="1"/>
  <c r="B30" i="87"/>
  <c r="C30" i="87"/>
  <c r="D30" i="87"/>
  <c r="F27" i="50"/>
  <c r="G27" i="50"/>
  <c r="F28" i="50"/>
  <c r="G28" i="50"/>
  <c r="F29" i="50"/>
  <c r="G29" i="50"/>
  <c r="F30" i="50"/>
  <c r="G30" i="50"/>
  <c r="F31" i="50"/>
  <c r="G31" i="50"/>
  <c r="F32" i="50"/>
  <c r="G32" i="50"/>
  <c r="F33" i="50"/>
  <c r="G33" i="50"/>
  <c r="F34" i="50"/>
  <c r="G34" i="50"/>
  <c r="F35" i="50"/>
  <c r="G35" i="50"/>
  <c r="G27" i="51"/>
  <c r="H27" i="51" s="1"/>
  <c r="G28" i="51"/>
  <c r="H28" i="51" s="1"/>
  <c r="G29" i="51"/>
  <c r="H29" i="51" s="1"/>
  <c r="G30" i="51"/>
  <c r="H30" i="51" s="1"/>
  <c r="G31" i="51"/>
  <c r="H31" i="51" s="1"/>
  <c r="G27" i="52"/>
  <c r="H27" i="52"/>
  <c r="H58" i="52" s="1"/>
  <c r="H15" i="52" s="1"/>
  <c r="I101" i="1" s="1"/>
  <c r="G28" i="53"/>
  <c r="H28" i="53" s="1"/>
  <c r="G29" i="53"/>
  <c r="H29" i="53" s="1"/>
  <c r="G30" i="53"/>
  <c r="H30" i="53" s="1"/>
  <c r="G31" i="53"/>
  <c r="H31" i="53" s="1"/>
  <c r="G32" i="53"/>
  <c r="H32" i="53" s="1"/>
  <c r="G33" i="53"/>
  <c r="H33" i="53" s="1"/>
  <c r="G34" i="53"/>
  <c r="H34" i="53" s="1"/>
  <c r="G35" i="53"/>
  <c r="H35" i="53" s="1"/>
  <c r="G36" i="53"/>
  <c r="H36" i="53" s="1"/>
  <c r="G37" i="53"/>
  <c r="H37" i="53" s="1"/>
  <c r="G38" i="53"/>
  <c r="H38" i="53" s="1"/>
  <c r="G39" i="53"/>
  <c r="H39" i="53" s="1"/>
  <c r="G40" i="53"/>
  <c r="H40" i="53" s="1"/>
  <c r="G41" i="53"/>
  <c r="H41" i="53" s="1"/>
  <c r="G42" i="53"/>
  <c r="H42" i="53" s="1"/>
  <c r="G43" i="53"/>
  <c r="H43" i="53" s="1"/>
  <c r="G44" i="53"/>
  <c r="H44" i="53" s="1"/>
  <c r="G27" i="54"/>
  <c r="H27" i="54"/>
  <c r="G28" i="54"/>
  <c r="H28" i="54"/>
  <c r="G29" i="54"/>
  <c r="H29" i="54"/>
  <c r="G30" i="54"/>
  <c r="H30" i="54"/>
  <c r="G31" i="54"/>
  <c r="H31" i="54"/>
  <c r="G32" i="54"/>
  <c r="H32" i="54"/>
  <c r="G33" i="54"/>
  <c r="H33" i="54"/>
  <c r="G34" i="54"/>
  <c r="H34" i="54"/>
  <c r="G35" i="54"/>
  <c r="H35" i="54"/>
  <c r="G36" i="54"/>
  <c r="H36" i="54"/>
  <c r="G37" i="54"/>
  <c r="H37" i="54"/>
  <c r="G38" i="54"/>
  <c r="H38" i="54"/>
  <c r="G39" i="54"/>
  <c r="H39" i="54"/>
  <c r="G40" i="54"/>
  <c r="H40" i="54"/>
  <c r="G41" i="54"/>
  <c r="H41" i="54"/>
  <c r="G42" i="54"/>
  <c r="H42" i="54"/>
  <c r="G43" i="54"/>
  <c r="H43" i="54"/>
  <c r="G44" i="54"/>
  <c r="H44" i="54"/>
  <c r="G45" i="54"/>
  <c r="H45" i="54"/>
  <c r="G46" i="54"/>
  <c r="H46" i="54"/>
  <c r="G47" i="54"/>
  <c r="H47" i="54"/>
  <c r="G48" i="54"/>
  <c r="H48" i="54"/>
  <c r="G49" i="54"/>
  <c r="H49" i="54"/>
  <c r="G50" i="54"/>
  <c r="H50" i="54"/>
  <c r="G51" i="54"/>
  <c r="H51" i="54"/>
  <c r="G52" i="54"/>
  <c r="H52" i="54"/>
  <c r="G53" i="54"/>
  <c r="H53" i="54"/>
  <c r="G54" i="54"/>
  <c r="H54" i="54"/>
  <c r="G55" i="54"/>
  <c r="H55" i="54"/>
  <c r="G56" i="54"/>
  <c r="H56" i="54"/>
  <c r="G57" i="54"/>
  <c r="H57" i="54"/>
  <c r="G58" i="54"/>
  <c r="H58" i="54"/>
  <c r="G59" i="54"/>
  <c r="H59" i="54"/>
  <c r="G27" i="83"/>
  <c r="G28" i="83"/>
  <c r="G29" i="83"/>
  <c r="G30" i="83"/>
  <c r="G31" i="83"/>
  <c r="G27" i="55"/>
  <c r="H27" i="55"/>
  <c r="G28" i="55"/>
  <c r="H28" i="55"/>
  <c r="G29" i="55"/>
  <c r="H29" i="55"/>
  <c r="G30" i="55"/>
  <c r="H30" i="55"/>
  <c r="G31" i="55"/>
  <c r="H31" i="55"/>
  <c r="G32" i="55"/>
  <c r="H32" i="55"/>
  <c r="G33" i="55"/>
  <c r="H33" i="55"/>
  <c r="G34" i="55"/>
  <c r="H34" i="55"/>
  <c r="G35" i="55"/>
  <c r="H35" i="55"/>
  <c r="G36" i="55"/>
  <c r="H36" i="55"/>
  <c r="G37" i="55"/>
  <c r="H37" i="55"/>
  <c r="G38" i="55"/>
  <c r="H38" i="55"/>
  <c r="G39" i="55"/>
  <c r="H39" i="55"/>
  <c r="G40" i="55"/>
  <c r="H40" i="55"/>
  <c r="G41" i="55"/>
  <c r="H41" i="55"/>
  <c r="G42" i="55"/>
  <c r="H42" i="55"/>
  <c r="G43" i="55"/>
  <c r="H43" i="55"/>
  <c r="G44" i="55"/>
  <c r="H44" i="55"/>
  <c r="G45" i="55"/>
  <c r="H45" i="55"/>
  <c r="G46" i="55"/>
  <c r="H46" i="55"/>
  <c r="G47" i="55"/>
  <c r="H47" i="55"/>
  <c r="H27" i="78"/>
  <c r="I27" i="78" s="1"/>
  <c r="H28" i="78"/>
  <c r="I28" i="78" s="1"/>
  <c r="H29" i="78"/>
  <c r="I29" i="78" s="1"/>
  <c r="H30" i="78"/>
  <c r="I30" i="78" s="1"/>
  <c r="H31" i="78"/>
  <c r="I31" i="78" s="1"/>
  <c r="H32" i="78"/>
  <c r="I32" i="78" s="1"/>
  <c r="H33" i="78"/>
  <c r="I33" i="78" s="1"/>
  <c r="H34" i="78"/>
  <c r="I34" i="78" s="1"/>
  <c r="H27" i="56"/>
  <c r="I27" i="56"/>
  <c r="H28" i="56"/>
  <c r="I28" i="56"/>
  <c r="H29" i="56"/>
  <c r="I29" i="56"/>
  <c r="H30" i="56"/>
  <c r="I30" i="56"/>
  <c r="H27" i="57"/>
  <c r="I27" i="57" s="1"/>
  <c r="H28" i="57"/>
  <c r="I28" i="57" s="1"/>
  <c r="H29" i="57"/>
  <c r="I29" i="57" s="1"/>
  <c r="H30" i="57"/>
  <c r="I30" i="57" s="1"/>
  <c r="H31" i="57"/>
  <c r="I31" i="57" s="1"/>
  <c r="H32" i="57"/>
  <c r="I32" i="57" s="1"/>
  <c r="H33" i="57"/>
  <c r="I33" i="57" s="1"/>
  <c r="H34" i="57"/>
  <c r="I34" i="57" s="1"/>
  <c r="H35" i="57"/>
  <c r="I35" i="57" s="1"/>
  <c r="H36" i="57"/>
  <c r="I36" i="57" s="1"/>
  <c r="H37" i="57"/>
  <c r="I37" i="57" s="1"/>
  <c r="H38" i="57"/>
  <c r="I38" i="57" s="1"/>
  <c r="H39" i="57"/>
  <c r="I39" i="57" s="1"/>
  <c r="H40" i="57"/>
  <c r="I40" i="57" s="1"/>
  <c r="H41" i="57"/>
  <c r="I41" i="57" s="1"/>
  <c r="H42" i="57"/>
  <c r="I42" i="57" s="1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I33" i="59"/>
  <c r="H34" i="59"/>
  <c r="I34" i="59"/>
  <c r="H35" i="59"/>
  <c r="I35" i="59"/>
  <c r="H36" i="59"/>
  <c r="I36" i="59"/>
  <c r="H37" i="59"/>
  <c r="I37" i="59"/>
  <c r="H38" i="59"/>
  <c r="I38" i="59"/>
  <c r="H39" i="59"/>
  <c r="I39" i="59"/>
  <c r="H40" i="59"/>
  <c r="I40" i="59"/>
  <c r="H27" i="60"/>
  <c r="I27" i="60" s="1"/>
  <c r="H28" i="60"/>
  <c r="I28" i="60" s="1"/>
  <c r="H29" i="60"/>
  <c r="I29" i="60" s="1"/>
  <c r="H30" i="60"/>
  <c r="I30" i="60" s="1"/>
  <c r="H31" i="60"/>
  <c r="I31" i="60" s="1"/>
  <c r="H32" i="60"/>
  <c r="I32" i="60" s="1"/>
  <c r="H33" i="60"/>
  <c r="I33" i="60" s="1"/>
  <c r="H34" i="60"/>
  <c r="I34" i="60" s="1"/>
  <c r="H35" i="60"/>
  <c r="I35" i="60" s="1"/>
  <c r="H36" i="60"/>
  <c r="I36" i="60" s="1"/>
  <c r="H37" i="60"/>
  <c r="I37" i="60" s="1"/>
  <c r="H38" i="60"/>
  <c r="I38" i="60" s="1"/>
  <c r="H39" i="60"/>
  <c r="I39" i="60" s="1"/>
  <c r="H40" i="60"/>
  <c r="I40" i="60" s="1"/>
  <c r="H27" i="61"/>
  <c r="I27" i="61"/>
  <c r="H28" i="61"/>
  <c r="I28" i="61"/>
  <c r="H29" i="61"/>
  <c r="I29" i="61"/>
  <c r="I30" i="61"/>
  <c r="I31" i="61"/>
  <c r="I15" i="61" s="1"/>
  <c r="I111" i="1" s="1"/>
  <c r="H27" i="63"/>
  <c r="I27" i="63"/>
  <c r="H28" i="63"/>
  <c r="I28" i="63"/>
  <c r="H29" i="63"/>
  <c r="I29" i="63"/>
  <c r="H30" i="63"/>
  <c r="I30" i="63"/>
  <c r="H31" i="63"/>
  <c r="I31" i="63"/>
  <c r="I32" i="63"/>
  <c r="I33" i="63"/>
  <c r="I15" i="63" s="1"/>
  <c r="I113" i="1" s="1"/>
  <c r="H27" i="62"/>
  <c r="I27" i="62"/>
  <c r="I28" i="62"/>
  <c r="I29" i="62"/>
  <c r="I30" i="62"/>
  <c r="I31" i="62"/>
  <c r="I32" i="62"/>
  <c r="I33" i="62"/>
  <c r="I34" i="62"/>
  <c r="I35" i="62"/>
  <c r="I36" i="62"/>
  <c r="I37" i="62"/>
  <c r="I38" i="62"/>
  <c r="I39" i="62"/>
  <c r="I40" i="62"/>
  <c r="I41" i="62"/>
  <c r="I42" i="62"/>
  <c r="I43" i="62"/>
  <c r="I44" i="62"/>
  <c r="I45" i="62"/>
  <c r="I46" i="62"/>
  <c r="I47" i="62"/>
  <c r="I48" i="62"/>
  <c r="I49" i="62"/>
  <c r="I50" i="62"/>
  <c r="I51" i="62"/>
  <c r="I52" i="62"/>
  <c r="I53" i="62"/>
  <c r="I54" i="62"/>
  <c r="I55" i="62"/>
  <c r="I56" i="62"/>
  <c r="I57" i="62"/>
  <c r="H58" i="62"/>
  <c r="I58" i="62"/>
  <c r="I59" i="62"/>
  <c r="I60" i="62"/>
  <c r="I15" i="62" s="1"/>
  <c r="I114" i="1" s="1"/>
  <c r="H27" i="64"/>
  <c r="I27" i="64"/>
  <c r="H28" i="64"/>
  <c r="I28" i="64"/>
  <c r="H29" i="64"/>
  <c r="I29" i="64"/>
  <c r="H30" i="64"/>
  <c r="I30" i="64"/>
  <c r="H31" i="64"/>
  <c r="I31" i="64"/>
  <c r="H32" i="64"/>
  <c r="I32" i="64"/>
  <c r="H33" i="64"/>
  <c r="I33" i="64"/>
  <c r="H34" i="64"/>
  <c r="I34" i="64"/>
  <c r="F27" i="69"/>
  <c r="G27" i="69" s="1"/>
  <c r="F28" i="69"/>
  <c r="G28" i="69" s="1"/>
  <c r="F29" i="69"/>
  <c r="G29" i="69" s="1"/>
  <c r="H27" i="66"/>
  <c r="I27" i="66"/>
  <c r="H28" i="66"/>
  <c r="I28" i="66"/>
  <c r="H29" i="66"/>
  <c r="I29" i="66"/>
  <c r="H30" i="66"/>
  <c r="I30" i="66"/>
  <c r="H31" i="66"/>
  <c r="I31" i="66"/>
  <c r="H32" i="66"/>
  <c r="I32" i="66"/>
  <c r="H33" i="66"/>
  <c r="I33" i="66"/>
  <c r="H27" i="65"/>
  <c r="I27" i="65" s="1"/>
  <c r="H28" i="65"/>
  <c r="I28" i="65" s="1"/>
  <c r="H29" i="65"/>
  <c r="I29" i="65" s="1"/>
  <c r="H27" i="67"/>
  <c r="I27" i="67"/>
  <c r="H28" i="67"/>
  <c r="I28" i="67"/>
  <c r="H29" i="67"/>
  <c r="I29" i="67"/>
  <c r="H30" i="67"/>
  <c r="I30" i="67"/>
  <c r="H31" i="67"/>
  <c r="I31" i="67"/>
  <c r="H32" i="67"/>
  <c r="I32" i="67"/>
  <c r="H33" i="67"/>
  <c r="I33" i="67"/>
  <c r="H34" i="67"/>
  <c r="I34" i="67"/>
  <c r="H27" i="68"/>
  <c r="I27" i="68" s="1"/>
  <c r="H28" i="68"/>
  <c r="I28" i="68" s="1"/>
  <c r="H29" i="68"/>
  <c r="I29" i="68" s="1"/>
  <c r="H30" i="68"/>
  <c r="I30" i="68" s="1"/>
  <c r="H31" i="68"/>
  <c r="I31" i="68" s="1"/>
  <c r="H32" i="68"/>
  <c r="I32" i="68" s="1"/>
  <c r="H33" i="68"/>
  <c r="I33" i="68" s="1"/>
  <c r="H34" i="68"/>
  <c r="I34" i="68" s="1"/>
  <c r="G27" i="82"/>
  <c r="H27" i="82"/>
  <c r="G28" i="82"/>
  <c r="H28" i="82"/>
  <c r="G29" i="82"/>
  <c r="H29" i="82"/>
  <c r="G30" i="82"/>
  <c r="H30" i="82"/>
  <c r="G31" i="82"/>
  <c r="H31" i="82"/>
  <c r="G32" i="82"/>
  <c r="H32" i="82"/>
  <c r="G33" i="82"/>
  <c r="H33" i="82"/>
  <c r="G34" i="82"/>
  <c r="H34" i="82"/>
  <c r="G35" i="82"/>
  <c r="H35" i="82"/>
  <c r="G36" i="82"/>
  <c r="H36" i="82"/>
  <c r="G37" i="82"/>
  <c r="H37" i="82"/>
  <c r="G38" i="82"/>
  <c r="H38" i="82"/>
  <c r="G39" i="82"/>
  <c r="H39" i="82"/>
  <c r="G40" i="82"/>
  <c r="H40" i="82"/>
  <c r="G27" i="70"/>
  <c r="H27" i="70" s="1"/>
  <c r="G28" i="70"/>
  <c r="H28" i="70" s="1"/>
  <c r="G29" i="70"/>
  <c r="H29" i="70" s="1"/>
  <c r="G30" i="70"/>
  <c r="H30" i="70" s="1"/>
  <c r="G31" i="70"/>
  <c r="H31" i="70" s="1"/>
  <c r="G32" i="70"/>
  <c r="H32" i="70" s="1"/>
  <c r="G33" i="70"/>
  <c r="H33" i="70" s="1"/>
  <c r="G34" i="70"/>
  <c r="H34" i="70" s="1"/>
  <c r="G35" i="70"/>
  <c r="H35" i="70" s="1"/>
  <c r="G36" i="70"/>
  <c r="H36" i="70" s="1"/>
  <c r="G37" i="70"/>
  <c r="H37" i="70" s="1"/>
  <c r="G38" i="70"/>
  <c r="H38" i="70" s="1"/>
  <c r="G39" i="70"/>
  <c r="H39" i="70" s="1"/>
  <c r="G27" i="71"/>
  <c r="H27" i="71"/>
  <c r="G28" i="71"/>
  <c r="H28" i="71"/>
  <c r="G29" i="71"/>
  <c r="H29" i="71"/>
  <c r="G30" i="71"/>
  <c r="H30" i="71"/>
  <c r="G31" i="71"/>
  <c r="H31" i="71"/>
  <c r="G32" i="71"/>
  <c r="H32" i="71"/>
  <c r="G33" i="71"/>
  <c r="H33" i="71"/>
  <c r="G34" i="71"/>
  <c r="H34" i="71"/>
  <c r="G35" i="71"/>
  <c r="H35" i="71"/>
  <c r="G36" i="71"/>
  <c r="H36" i="71"/>
  <c r="G37" i="71"/>
  <c r="H37" i="71"/>
  <c r="G38" i="71"/>
  <c r="H38" i="71"/>
  <c r="G39" i="71"/>
  <c r="H39" i="71"/>
  <c r="B43" i="90"/>
  <c r="F43" i="90"/>
  <c r="G43" i="90"/>
  <c r="C43" i="90"/>
  <c r="D43" i="90"/>
  <c r="E43" i="90"/>
  <c r="B15" i="90"/>
  <c r="B14" i="90"/>
  <c r="I13" i="90"/>
  <c r="B13" i="90"/>
  <c r="I12" i="90"/>
  <c r="B12" i="90"/>
  <c r="I11" i="90"/>
  <c r="B11" i="90"/>
  <c r="I10" i="90"/>
  <c r="B10" i="90"/>
  <c r="A8" i="90"/>
  <c r="G31" i="89"/>
  <c r="H14" i="89" s="1"/>
  <c r="G47" i="1" s="1"/>
  <c r="F31" i="89"/>
  <c r="E31" i="89"/>
  <c r="D31" i="89"/>
  <c r="C31" i="89"/>
  <c r="B31" i="89"/>
  <c r="B15" i="89"/>
  <c r="B14" i="89"/>
  <c r="H13" i="89"/>
  <c r="B13" i="89"/>
  <c r="H12" i="89"/>
  <c r="B12" i="89"/>
  <c r="H11" i="89"/>
  <c r="B11" i="89"/>
  <c r="H10" i="89"/>
  <c r="B10" i="89"/>
  <c r="A8" i="89"/>
  <c r="A8" i="15"/>
  <c r="A8" i="13"/>
  <c r="C34" i="88"/>
  <c r="D34" i="88"/>
  <c r="E34" i="88"/>
  <c r="F34" i="88"/>
  <c r="G34" i="88"/>
  <c r="H34" i="88"/>
  <c r="I14" i="88" s="1"/>
  <c r="G56" i="1" s="1"/>
  <c r="B15" i="88"/>
  <c r="B14" i="88"/>
  <c r="I13" i="88"/>
  <c r="B13" i="88"/>
  <c r="I12" i="88"/>
  <c r="B12" i="88"/>
  <c r="I11" i="88"/>
  <c r="B11" i="88"/>
  <c r="I10" i="88"/>
  <c r="B10" i="88"/>
  <c r="A8" i="88"/>
  <c r="H29" i="87"/>
  <c r="I29" i="87" s="1"/>
  <c r="H28" i="87"/>
  <c r="H27" i="87"/>
  <c r="I27" i="87" s="1"/>
  <c r="I28" i="87"/>
  <c r="B15" i="87"/>
  <c r="B14" i="87"/>
  <c r="I13" i="87"/>
  <c r="B13" i="87"/>
  <c r="I12" i="87"/>
  <c r="B12" i="87"/>
  <c r="I11" i="87"/>
  <c r="B11" i="87"/>
  <c r="I10" i="87"/>
  <c r="B10" i="87"/>
  <c r="A8" i="87"/>
  <c r="D29" i="86"/>
  <c r="E29" i="86"/>
  <c r="F29" i="86"/>
  <c r="G29" i="86"/>
  <c r="B15" i="86"/>
  <c r="B14" i="86"/>
  <c r="I13" i="86"/>
  <c r="B13" i="86"/>
  <c r="I12" i="86"/>
  <c r="B12" i="86"/>
  <c r="I11" i="86"/>
  <c r="B11" i="86"/>
  <c r="I10" i="86"/>
  <c r="B10" i="86"/>
  <c r="A8" i="86"/>
  <c r="G26" i="85"/>
  <c r="G14" i="85"/>
  <c r="G112" i="1" s="1"/>
  <c r="G13" i="85"/>
  <c r="G12" i="85"/>
  <c r="G11" i="85"/>
  <c r="G10" i="85"/>
  <c r="B15" i="85"/>
  <c r="B14" i="85"/>
  <c r="B13" i="85"/>
  <c r="B12" i="85"/>
  <c r="B11" i="85"/>
  <c r="B10" i="85"/>
  <c r="A8" i="85"/>
  <c r="A8" i="7"/>
  <c r="H56" i="77"/>
  <c r="I14" i="77" s="1"/>
  <c r="G87" i="1" s="1"/>
  <c r="G56" i="77"/>
  <c r="F56" i="77"/>
  <c r="E56" i="77"/>
  <c r="D56" i="77"/>
  <c r="C56" i="77"/>
  <c r="B56" i="77"/>
  <c r="A8" i="30"/>
  <c r="A8" i="29"/>
  <c r="A8" i="28"/>
  <c r="A8" i="27"/>
  <c r="A8" i="26"/>
  <c r="A8" i="79"/>
  <c r="A8" i="24"/>
  <c r="A8" i="23"/>
  <c r="A8" i="22"/>
  <c r="A8" i="21"/>
  <c r="A8" i="58"/>
  <c r="A8" i="17"/>
  <c r="A8" i="20"/>
  <c r="A8" i="19"/>
  <c r="A8" i="18"/>
  <c r="A8" i="16"/>
  <c r="A8" i="14"/>
  <c r="A8" i="11"/>
  <c r="A8" i="10"/>
  <c r="A8" i="9"/>
  <c r="A8" i="8"/>
  <c r="B43" i="84"/>
  <c r="C43" i="84"/>
  <c r="D43" i="84"/>
  <c r="E43" i="84"/>
  <c r="F43" i="84"/>
  <c r="A8" i="84"/>
  <c r="G36" i="84"/>
  <c r="G35" i="84"/>
  <c r="G34" i="84"/>
  <c r="G33" i="84"/>
  <c r="G32" i="84"/>
  <c r="G31" i="84"/>
  <c r="G30" i="84"/>
  <c r="G29" i="84"/>
  <c r="G28" i="84"/>
  <c r="G27" i="84"/>
  <c r="H27" i="84" s="1"/>
  <c r="I27" i="84" s="1"/>
  <c r="H36" i="84"/>
  <c r="I36" i="84" s="1"/>
  <c r="H35" i="84"/>
  <c r="I35" i="84" s="1"/>
  <c r="H34" i="84"/>
  <c r="I34" i="84" s="1"/>
  <c r="H33" i="84"/>
  <c r="I33" i="84" s="1"/>
  <c r="H32" i="84"/>
  <c r="I32" i="84" s="1"/>
  <c r="H31" i="84"/>
  <c r="I31" i="84" s="1"/>
  <c r="H30" i="84"/>
  <c r="I30" i="84" s="1"/>
  <c r="H29" i="84"/>
  <c r="I29" i="84" s="1"/>
  <c r="H28" i="84"/>
  <c r="I28" i="84" s="1"/>
  <c r="B15" i="84"/>
  <c r="B14" i="84"/>
  <c r="H13" i="84"/>
  <c r="B13" i="84"/>
  <c r="H12" i="84"/>
  <c r="B12" i="84"/>
  <c r="H11" i="84"/>
  <c r="B11" i="84"/>
  <c r="H10" i="84"/>
  <c r="B10" i="84"/>
  <c r="A8" i="6"/>
  <c r="A8" i="5"/>
  <c r="A8" i="2"/>
  <c r="A8" i="12" s="1"/>
  <c r="H13" i="71"/>
  <c r="H12" i="71"/>
  <c r="H11" i="71"/>
  <c r="H10" i="71"/>
  <c r="B15" i="71"/>
  <c r="B14" i="71"/>
  <c r="B13" i="71"/>
  <c r="B12" i="71"/>
  <c r="B11" i="71"/>
  <c r="B10" i="71"/>
  <c r="A8" i="71"/>
  <c r="H13" i="70"/>
  <c r="H12" i="70"/>
  <c r="H11" i="70"/>
  <c r="H10" i="70"/>
  <c r="B15" i="70"/>
  <c r="B14" i="70"/>
  <c r="B13" i="70"/>
  <c r="B12" i="70"/>
  <c r="B11" i="70"/>
  <c r="B10" i="70"/>
  <c r="A8" i="70"/>
  <c r="H13" i="82"/>
  <c r="H12" i="82"/>
  <c r="H11" i="82"/>
  <c r="H10" i="82"/>
  <c r="B15" i="82"/>
  <c r="B14" i="82"/>
  <c r="B13" i="82"/>
  <c r="B12" i="82"/>
  <c r="B11" i="82"/>
  <c r="B10" i="82"/>
  <c r="A8" i="82"/>
  <c r="I13" i="68"/>
  <c r="I12" i="68"/>
  <c r="I11" i="68"/>
  <c r="I10" i="68"/>
  <c r="B15" i="68"/>
  <c r="B14" i="68"/>
  <c r="B13" i="68"/>
  <c r="B12" i="68"/>
  <c r="B11" i="68"/>
  <c r="B10" i="68"/>
  <c r="A8" i="68"/>
  <c r="I13" i="67"/>
  <c r="I12" i="67"/>
  <c r="I11" i="67"/>
  <c r="I10" i="67"/>
  <c r="B15" i="67"/>
  <c r="B14" i="67"/>
  <c r="B13" i="67"/>
  <c r="B12" i="67"/>
  <c r="B11" i="67"/>
  <c r="B10" i="67"/>
  <c r="A8" i="67"/>
  <c r="I13" i="65"/>
  <c r="I12" i="65"/>
  <c r="I11" i="65"/>
  <c r="I10" i="65"/>
  <c r="B15" i="65"/>
  <c r="B14" i="65"/>
  <c r="B13" i="65"/>
  <c r="B12" i="65"/>
  <c r="B11" i="65"/>
  <c r="B10" i="65"/>
  <c r="A8" i="65"/>
  <c r="I13" i="66"/>
  <c r="I12" i="66"/>
  <c r="I11" i="66"/>
  <c r="I10" i="66"/>
  <c r="B15" i="66"/>
  <c r="B14" i="66"/>
  <c r="B13" i="66"/>
  <c r="B12" i="66"/>
  <c r="B11" i="66"/>
  <c r="B10" i="66"/>
  <c r="A8" i="66"/>
  <c r="G13" i="69"/>
  <c r="G12" i="69"/>
  <c r="G11" i="69"/>
  <c r="G10" i="69"/>
  <c r="B15" i="69"/>
  <c r="B14" i="69"/>
  <c r="B13" i="69"/>
  <c r="B12" i="69"/>
  <c r="B11" i="69"/>
  <c r="B10" i="69"/>
  <c r="A8" i="69"/>
  <c r="I13" i="64"/>
  <c r="I12" i="64"/>
  <c r="I11" i="64"/>
  <c r="I10" i="64"/>
  <c r="B15" i="64"/>
  <c r="B14" i="64"/>
  <c r="B13" i="64"/>
  <c r="B12" i="64"/>
  <c r="B11" i="64"/>
  <c r="B10" i="64"/>
  <c r="A8" i="64"/>
  <c r="I13" i="62"/>
  <c r="I12" i="62"/>
  <c r="I11" i="62"/>
  <c r="I10" i="62"/>
  <c r="B15" i="62"/>
  <c r="B14" i="62"/>
  <c r="B13" i="62"/>
  <c r="B12" i="62"/>
  <c r="B11" i="62"/>
  <c r="B10" i="62"/>
  <c r="A8" i="62"/>
  <c r="I13" i="63"/>
  <c r="I12" i="63"/>
  <c r="I11" i="63"/>
  <c r="I10" i="63"/>
  <c r="B15" i="63"/>
  <c r="B14" i="63"/>
  <c r="B13" i="63"/>
  <c r="B12" i="63"/>
  <c r="B11" i="63"/>
  <c r="B10" i="63"/>
  <c r="A8" i="63"/>
  <c r="I13" i="61"/>
  <c r="I12" i="61"/>
  <c r="I11" i="61"/>
  <c r="I10" i="61"/>
  <c r="B15" i="61"/>
  <c r="B14" i="61"/>
  <c r="B13" i="61"/>
  <c r="B12" i="61"/>
  <c r="B11" i="61"/>
  <c r="B10" i="61"/>
  <c r="A8" i="61"/>
  <c r="I13" i="60"/>
  <c r="I12" i="60"/>
  <c r="I11" i="60"/>
  <c r="I10" i="60"/>
  <c r="B15" i="60"/>
  <c r="B14" i="60"/>
  <c r="B13" i="60"/>
  <c r="B12" i="60"/>
  <c r="B11" i="60"/>
  <c r="B10" i="60"/>
  <c r="A8" i="60"/>
  <c r="G49" i="55"/>
  <c r="G60" i="54"/>
  <c r="I13" i="59"/>
  <c r="I12" i="59"/>
  <c r="I11" i="59"/>
  <c r="I10" i="59"/>
  <c r="B15" i="59"/>
  <c r="B14" i="59"/>
  <c r="B13" i="59"/>
  <c r="B12" i="59"/>
  <c r="B11" i="59"/>
  <c r="B10" i="59"/>
  <c r="A8" i="59"/>
  <c r="I13" i="57"/>
  <c r="I12" i="57"/>
  <c r="I11" i="57"/>
  <c r="I10" i="57"/>
  <c r="B15" i="57"/>
  <c r="B14" i="57"/>
  <c r="B13" i="57"/>
  <c r="B12" i="57"/>
  <c r="B11" i="57"/>
  <c r="B10" i="57"/>
  <c r="A8" i="57"/>
  <c r="I13" i="56"/>
  <c r="I12" i="56"/>
  <c r="I11" i="56"/>
  <c r="I10" i="56"/>
  <c r="B15" i="56"/>
  <c r="B14" i="56"/>
  <c r="B13" i="56"/>
  <c r="B12" i="56"/>
  <c r="B11" i="56"/>
  <c r="B10" i="56"/>
  <c r="A8" i="56"/>
  <c r="I13" i="78"/>
  <c r="I12" i="78"/>
  <c r="I11" i="78"/>
  <c r="I10" i="78"/>
  <c r="B15" i="78"/>
  <c r="B14" i="78"/>
  <c r="B13" i="78"/>
  <c r="B12" i="78"/>
  <c r="B11" i="78"/>
  <c r="B10" i="78"/>
  <c r="A8" i="78"/>
  <c r="H13" i="55"/>
  <c r="H12" i="55"/>
  <c r="H11" i="55"/>
  <c r="H10" i="55"/>
  <c r="B15" i="55"/>
  <c r="B14" i="55"/>
  <c r="B13" i="55"/>
  <c r="B12" i="55"/>
  <c r="B11" i="55"/>
  <c r="B10" i="55"/>
  <c r="A8" i="55"/>
  <c r="H13" i="83"/>
  <c r="H12" i="83"/>
  <c r="H11" i="83"/>
  <c r="H10" i="83"/>
  <c r="B15" i="83"/>
  <c r="B14" i="83"/>
  <c r="B13" i="83"/>
  <c r="B12" i="83"/>
  <c r="B11" i="83"/>
  <c r="B10" i="83"/>
  <c r="A8" i="83"/>
  <c r="H13" i="54"/>
  <c r="H12" i="54"/>
  <c r="H11" i="54"/>
  <c r="H10" i="54"/>
  <c r="B15" i="54"/>
  <c r="B14" i="54"/>
  <c r="B13" i="54"/>
  <c r="B12" i="54"/>
  <c r="B11" i="54"/>
  <c r="B10" i="54"/>
  <c r="A8" i="54"/>
  <c r="H13" i="53"/>
  <c r="H12" i="53"/>
  <c r="H11" i="53"/>
  <c r="H10" i="53"/>
  <c r="B15" i="53"/>
  <c r="B14" i="53"/>
  <c r="B13" i="53"/>
  <c r="B12" i="53"/>
  <c r="B11" i="53"/>
  <c r="B10" i="53"/>
  <c r="A8" i="53"/>
  <c r="H13" i="52"/>
  <c r="H12" i="52"/>
  <c r="H11" i="52"/>
  <c r="H10" i="52"/>
  <c r="B15" i="52"/>
  <c r="B14" i="52"/>
  <c r="B13" i="52"/>
  <c r="B12" i="52"/>
  <c r="B11" i="52"/>
  <c r="B10" i="52"/>
  <c r="A8" i="52"/>
  <c r="H13" i="51"/>
  <c r="H12" i="51"/>
  <c r="H11" i="51"/>
  <c r="H10" i="51"/>
  <c r="B15" i="51"/>
  <c r="B14" i="51"/>
  <c r="B13" i="51"/>
  <c r="B12" i="51"/>
  <c r="B11" i="51"/>
  <c r="B10" i="51"/>
  <c r="A8" i="51"/>
  <c r="G13" i="50"/>
  <c r="G12" i="50"/>
  <c r="G11" i="50"/>
  <c r="G10" i="50"/>
  <c r="B15" i="50"/>
  <c r="B14" i="50"/>
  <c r="B13" i="50"/>
  <c r="B12" i="50"/>
  <c r="B11" i="50"/>
  <c r="B10" i="50"/>
  <c r="A8" i="50"/>
  <c r="I13" i="49"/>
  <c r="I12" i="49"/>
  <c r="I11" i="49"/>
  <c r="I10" i="49"/>
  <c r="B15" i="49"/>
  <c r="B14" i="49"/>
  <c r="B13" i="49"/>
  <c r="B12" i="49"/>
  <c r="B11" i="49"/>
  <c r="B10" i="49"/>
  <c r="A8" i="49"/>
  <c r="I13" i="81"/>
  <c r="I12" i="81"/>
  <c r="I11" i="81"/>
  <c r="I10" i="81"/>
  <c r="B15" i="81"/>
  <c r="B14" i="81"/>
  <c r="B13" i="81"/>
  <c r="B12" i="81"/>
  <c r="B11" i="81"/>
  <c r="B10" i="81"/>
  <c r="A8" i="81"/>
  <c r="I13" i="47"/>
  <c r="I12" i="47"/>
  <c r="I11" i="47"/>
  <c r="I10" i="47"/>
  <c r="B15" i="47"/>
  <c r="B14" i="47"/>
  <c r="B13" i="47"/>
  <c r="B12" i="47"/>
  <c r="B11" i="47"/>
  <c r="B10" i="47"/>
  <c r="A8" i="47"/>
  <c r="I13" i="46"/>
  <c r="I12" i="46"/>
  <c r="I11" i="46"/>
  <c r="I10" i="46"/>
  <c r="B15" i="46"/>
  <c r="B14" i="46"/>
  <c r="B13" i="46"/>
  <c r="B12" i="46"/>
  <c r="B11" i="46"/>
  <c r="B10" i="46"/>
  <c r="A8" i="46"/>
  <c r="I13" i="45"/>
  <c r="I12" i="45"/>
  <c r="I11" i="45"/>
  <c r="I10" i="45"/>
  <c r="B15" i="45"/>
  <c r="B14" i="45"/>
  <c r="B13" i="45"/>
  <c r="B12" i="45"/>
  <c r="B11" i="45"/>
  <c r="B10" i="45"/>
  <c r="A8" i="45"/>
  <c r="I13" i="44"/>
  <c r="I12" i="44"/>
  <c r="I11" i="44"/>
  <c r="I10" i="44"/>
  <c r="B15" i="44"/>
  <c r="B14" i="44"/>
  <c r="B13" i="44"/>
  <c r="B12" i="44"/>
  <c r="B11" i="44"/>
  <c r="B10" i="44"/>
  <c r="A8" i="44"/>
  <c r="I13" i="43"/>
  <c r="I12" i="43"/>
  <c r="I11" i="43"/>
  <c r="I10" i="43"/>
  <c r="B15" i="43"/>
  <c r="B14" i="43"/>
  <c r="B13" i="43"/>
  <c r="B12" i="43"/>
  <c r="B11" i="43"/>
  <c r="B10" i="43"/>
  <c r="A8" i="43"/>
  <c r="I13" i="42"/>
  <c r="I12" i="42"/>
  <c r="I11" i="42"/>
  <c r="I10" i="42"/>
  <c r="B15" i="42"/>
  <c r="B14" i="42"/>
  <c r="B13" i="42"/>
  <c r="B12" i="42"/>
  <c r="B11" i="42"/>
  <c r="B10" i="42"/>
  <c r="A8" i="42"/>
  <c r="A8" i="76"/>
  <c r="I13" i="40"/>
  <c r="I12" i="40"/>
  <c r="I11" i="40"/>
  <c r="I10" i="40"/>
  <c r="B15" i="40"/>
  <c r="B14" i="40"/>
  <c r="B13" i="40"/>
  <c r="B12" i="40"/>
  <c r="B11" i="40"/>
  <c r="B10" i="40"/>
  <c r="A8" i="40"/>
  <c r="I13" i="77"/>
  <c r="I12" i="77"/>
  <c r="I11" i="77"/>
  <c r="I10" i="77"/>
  <c r="B15" i="77"/>
  <c r="B14" i="77"/>
  <c r="B13" i="77"/>
  <c r="B12" i="77"/>
  <c r="B11" i="77"/>
  <c r="B10" i="77"/>
  <c r="A8" i="77"/>
  <c r="I13" i="41"/>
  <c r="I12" i="41"/>
  <c r="I11" i="41"/>
  <c r="I10" i="41"/>
  <c r="B15" i="41"/>
  <c r="B14" i="41"/>
  <c r="B13" i="41"/>
  <c r="B12" i="41"/>
  <c r="B11" i="41"/>
  <c r="B10" i="41"/>
  <c r="A8" i="41"/>
  <c r="I13" i="74"/>
  <c r="I12" i="74"/>
  <c r="I11" i="74"/>
  <c r="I10" i="74"/>
  <c r="B15" i="74"/>
  <c r="B14" i="74"/>
  <c r="B13" i="74"/>
  <c r="B12" i="74"/>
  <c r="B11" i="74"/>
  <c r="B10" i="74"/>
  <c r="A8" i="74"/>
  <c r="I13" i="38"/>
  <c r="I12" i="38"/>
  <c r="I11" i="38"/>
  <c r="I10" i="38"/>
  <c r="B15" i="38"/>
  <c r="B14" i="38"/>
  <c r="B13" i="38"/>
  <c r="B12" i="38"/>
  <c r="B11" i="38"/>
  <c r="B10" i="38"/>
  <c r="A8" i="38"/>
  <c r="I13" i="39"/>
  <c r="I12" i="39"/>
  <c r="I11" i="39"/>
  <c r="I10" i="39"/>
  <c r="B15" i="39"/>
  <c r="B14" i="39"/>
  <c r="B13" i="39"/>
  <c r="B12" i="39"/>
  <c r="B11" i="39"/>
  <c r="B10" i="39"/>
  <c r="A8" i="39"/>
  <c r="I13" i="37"/>
  <c r="I12" i="37"/>
  <c r="I11" i="37"/>
  <c r="I10" i="37"/>
  <c r="B15" i="37"/>
  <c r="B14" i="37"/>
  <c r="B13" i="37"/>
  <c r="B12" i="37"/>
  <c r="B11" i="37"/>
  <c r="B10" i="37"/>
  <c r="A8" i="37"/>
  <c r="G42" i="75"/>
  <c r="D42" i="75"/>
  <c r="A8" i="75"/>
  <c r="I11" i="36"/>
  <c r="I10" i="36"/>
  <c r="I9" i="36"/>
  <c r="I8" i="36"/>
  <c r="B13" i="36"/>
  <c r="B12" i="36"/>
  <c r="B11" i="36"/>
  <c r="B10" i="36"/>
  <c r="B9" i="36"/>
  <c r="B8" i="36"/>
  <c r="H11" i="34"/>
  <c r="H10" i="34"/>
  <c r="H9" i="34"/>
  <c r="H8" i="34"/>
  <c r="B13" i="34"/>
  <c r="B12" i="34"/>
  <c r="B11" i="34"/>
  <c r="B10" i="34"/>
  <c r="B9" i="34"/>
  <c r="B8" i="34"/>
  <c r="H11" i="33"/>
  <c r="H10" i="33"/>
  <c r="H9" i="33"/>
  <c r="H8" i="33"/>
  <c r="B13" i="33"/>
  <c r="B12" i="33"/>
  <c r="B11" i="33"/>
  <c r="B10" i="33"/>
  <c r="B9" i="33"/>
  <c r="B8" i="33"/>
  <c r="J11" i="32"/>
  <c r="J10" i="32"/>
  <c r="J9" i="32"/>
  <c r="J8" i="32"/>
  <c r="B13" i="32"/>
  <c r="B12" i="32"/>
  <c r="B11" i="32"/>
  <c r="B10" i="32"/>
  <c r="B9" i="32"/>
  <c r="B8" i="32"/>
  <c r="I11" i="80"/>
  <c r="I10" i="80"/>
  <c r="I9" i="80"/>
  <c r="I8" i="80"/>
  <c r="B13" i="80"/>
  <c r="B12" i="80"/>
  <c r="B11" i="80"/>
  <c r="B10" i="80"/>
  <c r="B9" i="80"/>
  <c r="B8" i="80"/>
  <c r="I13" i="30"/>
  <c r="I12" i="30"/>
  <c r="I11" i="30"/>
  <c r="I10" i="30"/>
  <c r="B15" i="30"/>
  <c r="B14" i="30"/>
  <c r="B13" i="30"/>
  <c r="B12" i="30"/>
  <c r="B11" i="30"/>
  <c r="B10" i="30"/>
  <c r="H25" i="36"/>
  <c r="I25" i="36" s="1"/>
  <c r="H26" i="36"/>
  <c r="I26" i="36" s="1"/>
  <c r="H27" i="36"/>
  <c r="I27" i="36" s="1"/>
  <c r="H28" i="36"/>
  <c r="I28" i="36" s="1"/>
  <c r="H29" i="36"/>
  <c r="I29" i="36" s="1"/>
  <c r="H30" i="36"/>
  <c r="I30" i="36" s="1"/>
  <c r="I13" i="29"/>
  <c r="I12" i="29"/>
  <c r="I11" i="29"/>
  <c r="I10" i="29"/>
  <c r="B15" i="29"/>
  <c r="B14" i="29"/>
  <c r="B13" i="29"/>
  <c r="B12" i="29"/>
  <c r="B11" i="29"/>
  <c r="B10" i="29"/>
  <c r="H13" i="28"/>
  <c r="H12" i="28"/>
  <c r="H11" i="28"/>
  <c r="H10" i="28"/>
  <c r="B15" i="28"/>
  <c r="B14" i="28"/>
  <c r="B13" i="28"/>
  <c r="B12" i="28"/>
  <c r="B11" i="28"/>
  <c r="B10" i="28"/>
  <c r="H13" i="27"/>
  <c r="H12" i="27"/>
  <c r="H11" i="27"/>
  <c r="H10" i="27"/>
  <c r="B15" i="27"/>
  <c r="B14" i="27"/>
  <c r="B13" i="27"/>
  <c r="B12" i="27"/>
  <c r="B11" i="27"/>
  <c r="B10" i="27"/>
  <c r="H13" i="26"/>
  <c r="H12" i="26"/>
  <c r="H11" i="26"/>
  <c r="H10" i="26"/>
  <c r="B15" i="26"/>
  <c r="B14" i="26"/>
  <c r="B13" i="26"/>
  <c r="B12" i="26"/>
  <c r="B11" i="26"/>
  <c r="B10" i="26"/>
  <c r="H13" i="79"/>
  <c r="H12" i="79"/>
  <c r="H11" i="79"/>
  <c r="H10" i="79"/>
  <c r="B15" i="79"/>
  <c r="B14" i="79"/>
  <c r="B13" i="79"/>
  <c r="B12" i="79"/>
  <c r="B11" i="79"/>
  <c r="B10" i="79"/>
  <c r="H13" i="24"/>
  <c r="H12" i="24"/>
  <c r="H11" i="24"/>
  <c r="H10" i="24"/>
  <c r="B15" i="24"/>
  <c r="B14" i="24"/>
  <c r="B13" i="24"/>
  <c r="B12" i="24"/>
  <c r="B11" i="24"/>
  <c r="B10" i="24"/>
  <c r="H13" i="23"/>
  <c r="H12" i="23"/>
  <c r="H11" i="23"/>
  <c r="H10" i="23"/>
  <c r="B15" i="23"/>
  <c r="B14" i="23"/>
  <c r="B13" i="23"/>
  <c r="B12" i="23"/>
  <c r="B11" i="23"/>
  <c r="B10" i="23"/>
  <c r="F33" i="22"/>
  <c r="E32" i="22"/>
  <c r="F32" i="22"/>
  <c r="E31" i="22"/>
  <c r="F31" i="22"/>
  <c r="E30" i="22"/>
  <c r="F30" i="22"/>
  <c r="E29" i="22"/>
  <c r="F29" i="22"/>
  <c r="E28" i="22"/>
  <c r="F28" i="22"/>
  <c r="E27" i="22"/>
  <c r="F27" i="22"/>
  <c r="F13" i="22"/>
  <c r="F12" i="22"/>
  <c r="F11" i="22"/>
  <c r="F10" i="22"/>
  <c r="B15" i="22"/>
  <c r="B14" i="22"/>
  <c r="B13" i="22"/>
  <c r="B12" i="22"/>
  <c r="B11" i="22"/>
  <c r="B10" i="22"/>
  <c r="H13" i="21"/>
  <c r="H12" i="21"/>
  <c r="H11" i="21"/>
  <c r="H10" i="21"/>
  <c r="B15" i="21"/>
  <c r="B14" i="21"/>
  <c r="B13" i="21"/>
  <c r="B12" i="21"/>
  <c r="B11" i="21"/>
  <c r="B10" i="21"/>
  <c r="I13" i="58"/>
  <c r="I12" i="58"/>
  <c r="I11" i="58"/>
  <c r="I10" i="58"/>
  <c r="B15" i="58"/>
  <c r="B14" i="58"/>
  <c r="B13" i="58"/>
  <c r="B12" i="58"/>
  <c r="B11" i="58"/>
  <c r="B10" i="58"/>
  <c r="I13" i="17"/>
  <c r="I12" i="17"/>
  <c r="I11" i="17"/>
  <c r="I10" i="17"/>
  <c r="B15" i="17"/>
  <c r="B14" i="17"/>
  <c r="B13" i="17"/>
  <c r="B12" i="17"/>
  <c r="B11" i="17"/>
  <c r="B10" i="17"/>
  <c r="I13" i="20"/>
  <c r="I12" i="20"/>
  <c r="I11" i="20"/>
  <c r="I10" i="20"/>
  <c r="B15" i="20"/>
  <c r="B14" i="20"/>
  <c r="B13" i="20"/>
  <c r="B12" i="20"/>
  <c r="B11" i="20"/>
  <c r="B10" i="20"/>
  <c r="F13" i="19"/>
  <c r="F12" i="19"/>
  <c r="F11" i="19"/>
  <c r="F10" i="19"/>
  <c r="B15" i="19"/>
  <c r="B14" i="19"/>
  <c r="B13" i="19"/>
  <c r="B12" i="19"/>
  <c r="B11" i="19"/>
  <c r="B10" i="19"/>
  <c r="G13" i="18"/>
  <c r="G12" i="18"/>
  <c r="G11" i="18"/>
  <c r="G10" i="18"/>
  <c r="B15" i="18"/>
  <c r="B14" i="18"/>
  <c r="B13" i="18"/>
  <c r="B12" i="18"/>
  <c r="B11" i="18"/>
  <c r="B10" i="18"/>
  <c r="I13" i="16"/>
  <c r="I12" i="16"/>
  <c r="I11" i="16"/>
  <c r="I10" i="16"/>
  <c r="B15" i="16"/>
  <c r="B14" i="16"/>
  <c r="B13" i="16"/>
  <c r="B12" i="16"/>
  <c r="B11" i="16"/>
  <c r="B10" i="16"/>
  <c r="I13" i="15"/>
  <c r="I12" i="15"/>
  <c r="I11" i="15"/>
  <c r="I10" i="15"/>
  <c r="B15" i="15"/>
  <c r="B14" i="15"/>
  <c r="B13" i="15"/>
  <c r="B12" i="15"/>
  <c r="B11" i="15"/>
  <c r="B10" i="15"/>
  <c r="I13" i="13"/>
  <c r="I12" i="13"/>
  <c r="I11" i="13"/>
  <c r="I10" i="13"/>
  <c r="B15" i="13"/>
  <c r="B14" i="13"/>
  <c r="B13" i="13"/>
  <c r="B12" i="13"/>
  <c r="B11" i="13"/>
  <c r="B10" i="13"/>
  <c r="H37" i="14"/>
  <c r="I14" i="14"/>
  <c r="H59" i="11"/>
  <c r="I14" i="11"/>
  <c r="D39" i="6"/>
  <c r="I13" i="14"/>
  <c r="I12" i="14"/>
  <c r="I11" i="14"/>
  <c r="I10" i="14"/>
  <c r="B15" i="14"/>
  <c r="B14" i="14"/>
  <c r="B13" i="14"/>
  <c r="B12" i="14"/>
  <c r="B11" i="14"/>
  <c r="B10" i="14"/>
  <c r="H13" i="12"/>
  <c r="H12" i="12"/>
  <c r="H11" i="12"/>
  <c r="H10" i="12"/>
  <c r="B15" i="12"/>
  <c r="B14" i="12"/>
  <c r="B13" i="12"/>
  <c r="B12" i="12"/>
  <c r="B11" i="12"/>
  <c r="B10" i="12"/>
  <c r="I13" i="11"/>
  <c r="I12" i="11"/>
  <c r="I11" i="11"/>
  <c r="I10" i="11"/>
  <c r="B15" i="11"/>
  <c r="B14" i="11"/>
  <c r="B13" i="11"/>
  <c r="B12" i="11"/>
  <c r="B11" i="11"/>
  <c r="B10" i="11"/>
  <c r="E27" i="19"/>
  <c r="F27" i="19" s="1"/>
  <c r="I13" i="10"/>
  <c r="I12" i="10"/>
  <c r="I11" i="10"/>
  <c r="I10" i="10"/>
  <c r="B15" i="10"/>
  <c r="B14" i="10"/>
  <c r="B13" i="10"/>
  <c r="B12" i="10"/>
  <c r="B11" i="10"/>
  <c r="B10" i="10"/>
  <c r="G54" i="8"/>
  <c r="H14" i="8" s="1"/>
  <c r="F54" i="8"/>
  <c r="E54" i="8"/>
  <c r="D54" i="8"/>
  <c r="C54" i="8"/>
  <c r="B54" i="8"/>
  <c r="I13" i="9"/>
  <c r="I12" i="9"/>
  <c r="I11" i="9"/>
  <c r="I10" i="9"/>
  <c r="B15" i="9"/>
  <c r="B14" i="9"/>
  <c r="B13" i="9"/>
  <c r="B12" i="9"/>
  <c r="B11" i="9"/>
  <c r="B10" i="9"/>
  <c r="H13" i="8"/>
  <c r="H12" i="8"/>
  <c r="H11" i="8"/>
  <c r="H10" i="8"/>
  <c r="B15" i="8"/>
  <c r="B14" i="8"/>
  <c r="B13" i="8"/>
  <c r="B12" i="8"/>
  <c r="B11" i="8"/>
  <c r="B10" i="8"/>
  <c r="I13" i="7"/>
  <c r="I12" i="7"/>
  <c r="I11" i="7"/>
  <c r="I10" i="7"/>
  <c r="B15" i="7"/>
  <c r="B14" i="7"/>
  <c r="B13" i="7"/>
  <c r="B12" i="7"/>
  <c r="B11" i="7"/>
  <c r="B10" i="7"/>
  <c r="I13" i="6"/>
  <c r="I12" i="6"/>
  <c r="I11" i="6"/>
  <c r="I10" i="6"/>
  <c r="B15" i="6"/>
  <c r="B14" i="6"/>
  <c r="B13" i="6"/>
  <c r="B12" i="6"/>
  <c r="B11" i="6"/>
  <c r="B10" i="6"/>
  <c r="I13" i="5"/>
  <c r="I12" i="5"/>
  <c r="I11" i="5"/>
  <c r="I10" i="5"/>
  <c r="B15" i="5"/>
  <c r="B14" i="5"/>
  <c r="B13" i="5"/>
  <c r="B12" i="5"/>
  <c r="B11" i="5"/>
  <c r="B10" i="5"/>
  <c r="I13" i="2"/>
  <c r="I12" i="2"/>
  <c r="I11" i="2"/>
  <c r="I10" i="2"/>
  <c r="B13" i="2"/>
  <c r="B15" i="2"/>
  <c r="B14" i="2"/>
  <c r="B11" i="2"/>
  <c r="B10" i="2"/>
  <c r="B12" i="2"/>
  <c r="I36" i="1"/>
  <c r="C11" i="1"/>
  <c r="C12" i="1"/>
  <c r="C13" i="1"/>
  <c r="C14" i="1"/>
  <c r="C15" i="1"/>
  <c r="C16" i="1"/>
  <c r="C17" i="1"/>
  <c r="F11" i="1"/>
  <c r="F12" i="1"/>
  <c r="F13" i="1"/>
  <c r="F15" i="1"/>
  <c r="F16" i="1"/>
  <c r="A6" i="1"/>
  <c r="F33" i="83"/>
  <c r="E33" i="83"/>
  <c r="D33" i="83"/>
  <c r="C33" i="83"/>
  <c r="B33" i="83"/>
  <c r="H32" i="83"/>
  <c r="H31" i="83"/>
  <c r="H30" i="83"/>
  <c r="H29" i="83"/>
  <c r="H28" i="83"/>
  <c r="H27" i="83"/>
  <c r="G33" i="21"/>
  <c r="H33" i="21"/>
  <c r="G32" i="21"/>
  <c r="H32" i="21"/>
  <c r="G31" i="21"/>
  <c r="H31" i="21"/>
  <c r="G30" i="21"/>
  <c r="H30" i="21"/>
  <c r="G29" i="21"/>
  <c r="H29" i="21"/>
  <c r="G28" i="21"/>
  <c r="H28" i="21"/>
  <c r="G27" i="21"/>
  <c r="H27" i="21"/>
  <c r="D30" i="2"/>
  <c r="H30" i="2"/>
  <c r="I14" i="2" s="1"/>
  <c r="F29" i="5"/>
  <c r="G29" i="5"/>
  <c r="H29" i="5" s="1"/>
  <c r="I14" i="5" s="1"/>
  <c r="G43" i="1" s="1"/>
  <c r="F39" i="6"/>
  <c r="G39" i="6"/>
  <c r="C39" i="6"/>
  <c r="B39" i="6"/>
  <c r="E39" i="6"/>
  <c r="H39" i="6"/>
  <c r="I14" i="6" s="1"/>
  <c r="F34" i="7"/>
  <c r="H34" i="7"/>
  <c r="I14" i="7"/>
  <c r="D38" i="9"/>
  <c r="F38" i="9"/>
  <c r="G38" i="9"/>
  <c r="B38" i="9"/>
  <c r="C38" i="9"/>
  <c r="E38" i="9"/>
  <c r="H38" i="9"/>
  <c r="I14" i="9" s="1"/>
  <c r="G59" i="10"/>
  <c r="F59" i="10"/>
  <c r="E59" i="10"/>
  <c r="D59" i="10"/>
  <c r="C59" i="10"/>
  <c r="B59" i="10"/>
  <c r="H59" i="10"/>
  <c r="I14" i="10" s="1"/>
  <c r="G50" i="1" s="1"/>
  <c r="G59" i="11"/>
  <c r="F59" i="11"/>
  <c r="E59" i="11"/>
  <c r="D59" i="11"/>
  <c r="C59" i="11"/>
  <c r="B59" i="11"/>
  <c r="C34" i="12"/>
  <c r="E34" i="12"/>
  <c r="F34" i="12"/>
  <c r="D34" i="12"/>
  <c r="B34" i="12"/>
  <c r="G34" i="12" s="1"/>
  <c r="H14" i="12"/>
  <c r="C37" i="14"/>
  <c r="F37" i="14"/>
  <c r="B37" i="14"/>
  <c r="E37" i="14"/>
  <c r="G37" i="14"/>
  <c r="G38" i="13"/>
  <c r="D38" i="13"/>
  <c r="C38" i="13"/>
  <c r="F38" i="13"/>
  <c r="B38" i="13"/>
  <c r="E38" i="13"/>
  <c r="C37" i="15"/>
  <c r="D37" i="15"/>
  <c r="G37" i="15"/>
  <c r="B37" i="15"/>
  <c r="E37" i="15"/>
  <c r="F37" i="15"/>
  <c r="C41" i="16"/>
  <c r="D41" i="16"/>
  <c r="G41" i="16"/>
  <c r="B41" i="16"/>
  <c r="E41" i="16"/>
  <c r="F41" i="16"/>
  <c r="C37" i="18"/>
  <c r="D37" i="18"/>
  <c r="E37" i="18"/>
  <c r="B37" i="18"/>
  <c r="F37" i="18" s="1"/>
  <c r="G14" i="18"/>
  <c r="E29" i="19"/>
  <c r="F29" i="19"/>
  <c r="E28" i="19"/>
  <c r="F28" i="19"/>
  <c r="C30" i="19"/>
  <c r="D30" i="19"/>
  <c r="B30" i="19"/>
  <c r="E30" i="19"/>
  <c r="F14" i="19" s="1"/>
  <c r="C37" i="20"/>
  <c r="D37" i="20"/>
  <c r="G37" i="20"/>
  <c r="B37" i="20"/>
  <c r="E37" i="20"/>
  <c r="F37" i="20"/>
  <c r="H37" i="20"/>
  <c r="I14" i="20" s="1"/>
  <c r="C29" i="17"/>
  <c r="H29" i="17"/>
  <c r="I14" i="17"/>
  <c r="G61" i="1" s="1"/>
  <c r="C40" i="58"/>
  <c r="D40" i="58"/>
  <c r="F40" i="58"/>
  <c r="G40" i="58"/>
  <c r="H40" i="58"/>
  <c r="E40" i="58"/>
  <c r="B40" i="58"/>
  <c r="I14" i="58"/>
  <c r="G63" i="1" s="1"/>
  <c r="F15" i="22"/>
  <c r="F39" i="23"/>
  <c r="E39" i="23"/>
  <c r="C39" i="23"/>
  <c r="B39" i="23"/>
  <c r="D39" i="23"/>
  <c r="G39" i="23"/>
  <c r="H14" i="23" s="1"/>
  <c r="B30" i="24"/>
  <c r="C30" i="24"/>
  <c r="D30" i="24"/>
  <c r="E30" i="24"/>
  <c r="F30" i="24"/>
  <c r="D30" i="79"/>
  <c r="G30" i="79"/>
  <c r="H14" i="79" s="1"/>
  <c r="D29" i="26"/>
  <c r="G29" i="26" s="1"/>
  <c r="H14" i="26" s="1"/>
  <c r="G69" i="1" s="1"/>
  <c r="B32" i="27"/>
  <c r="C32" i="27"/>
  <c r="D32" i="27"/>
  <c r="E32" i="27"/>
  <c r="F32" i="27"/>
  <c r="G32" i="27"/>
  <c r="H14" i="27" s="1"/>
  <c r="B39" i="28"/>
  <c r="C39" i="28"/>
  <c r="D39" i="28"/>
  <c r="E39" i="28"/>
  <c r="F39" i="28"/>
  <c r="F32" i="29"/>
  <c r="B32" i="29"/>
  <c r="C32" i="29"/>
  <c r="D32" i="29"/>
  <c r="E32" i="29"/>
  <c r="G32" i="29"/>
  <c r="B32" i="30"/>
  <c r="C32" i="30"/>
  <c r="D32" i="30"/>
  <c r="E32" i="30"/>
  <c r="F32" i="30"/>
  <c r="G32" i="30"/>
  <c r="H36" i="80"/>
  <c r="I12" i="80"/>
  <c r="D36" i="80"/>
  <c r="G34" i="32"/>
  <c r="B34" i="32"/>
  <c r="C34" i="32"/>
  <c r="D34" i="32"/>
  <c r="E34" i="32"/>
  <c r="F34" i="32"/>
  <c r="H34" i="32"/>
  <c r="B36" i="33"/>
  <c r="C36" i="33"/>
  <c r="D36" i="33"/>
  <c r="E36" i="33"/>
  <c r="F36" i="33"/>
  <c r="G36" i="33"/>
  <c r="H12" i="33" s="1"/>
  <c r="B31" i="34"/>
  <c r="C31" i="34"/>
  <c r="D31" i="34"/>
  <c r="E31" i="34"/>
  <c r="F31" i="34"/>
  <c r="B31" i="36"/>
  <c r="C31" i="36"/>
  <c r="D31" i="36"/>
  <c r="E31" i="36"/>
  <c r="F31" i="36"/>
  <c r="G31" i="36"/>
  <c r="B31" i="37"/>
  <c r="C31" i="37"/>
  <c r="D31" i="37"/>
  <c r="E31" i="37"/>
  <c r="F31" i="37"/>
  <c r="G31" i="37"/>
  <c r="C42" i="75"/>
  <c r="F42" i="75"/>
  <c r="H14" i="75" s="1"/>
  <c r="B33" i="39"/>
  <c r="C33" i="39"/>
  <c r="D33" i="39"/>
  <c r="E33" i="39"/>
  <c r="F33" i="39"/>
  <c r="G33" i="39"/>
  <c r="H33" i="39"/>
  <c r="I14" i="39" s="1"/>
  <c r="B32" i="38"/>
  <c r="C32" i="38"/>
  <c r="D32" i="38"/>
  <c r="E32" i="38"/>
  <c r="F32" i="38"/>
  <c r="G32" i="38"/>
  <c r="H32" i="38"/>
  <c r="I14" i="38" s="1"/>
  <c r="H31" i="74"/>
  <c r="I14" i="74" s="1"/>
  <c r="B31" i="74"/>
  <c r="C31" i="74"/>
  <c r="D31" i="74"/>
  <c r="E31" i="74"/>
  <c r="F31" i="74"/>
  <c r="G31" i="74"/>
  <c r="B35" i="41"/>
  <c r="C35" i="41"/>
  <c r="D35" i="41"/>
  <c r="E35" i="41"/>
  <c r="F35" i="41"/>
  <c r="G35" i="41"/>
  <c r="H35" i="41"/>
  <c r="I14" i="41" s="1"/>
  <c r="B41" i="40"/>
  <c r="C41" i="40"/>
  <c r="H41" i="40" s="1"/>
  <c r="I14" i="40" s="1"/>
  <c r="G88" i="1" s="1"/>
  <c r="D41" i="40"/>
  <c r="E41" i="40"/>
  <c r="F41" i="40"/>
  <c r="G41" i="40"/>
  <c r="G75" i="1"/>
  <c r="G68" i="1"/>
  <c r="G83" i="1"/>
  <c r="G80" i="1"/>
  <c r="G85" i="1"/>
  <c r="G86" i="1"/>
  <c r="G84" i="1"/>
  <c r="G77" i="1"/>
  <c r="G71" i="1"/>
  <c r="G66" i="1"/>
  <c r="G65" i="1"/>
  <c r="G59" i="1"/>
  <c r="G60" i="1"/>
  <c r="G58" i="1"/>
  <c r="G42" i="1"/>
  <c r="G44" i="1"/>
  <c r="G45" i="1"/>
  <c r="G48" i="1"/>
  <c r="G49" i="1"/>
  <c r="G52" i="1"/>
  <c r="B36" i="42"/>
  <c r="C36" i="42"/>
  <c r="H36" i="42" s="1"/>
  <c r="I14" i="42" s="1"/>
  <c r="G90" i="1" s="1"/>
  <c r="D36" i="42"/>
  <c r="E36" i="42"/>
  <c r="F36" i="42"/>
  <c r="G36" i="42"/>
  <c r="B40" i="44"/>
  <c r="C40" i="44"/>
  <c r="D40" i="44"/>
  <c r="E40" i="44"/>
  <c r="F40" i="44"/>
  <c r="G40" i="44"/>
  <c r="H40" i="44"/>
  <c r="I14" i="44" s="1"/>
  <c r="G92" i="1" s="1"/>
  <c r="H149" i="45"/>
  <c r="I14" i="45"/>
  <c r="G93" i="1" s="1"/>
  <c r="B149" i="46"/>
  <c r="C149" i="46"/>
  <c r="D149" i="46"/>
  <c r="E149" i="46"/>
  <c r="F149" i="46"/>
  <c r="G149" i="46"/>
  <c r="H149" i="46"/>
  <c r="I14" i="46" s="1"/>
  <c r="G94" i="1" s="1"/>
  <c r="B36" i="50"/>
  <c r="C36" i="50"/>
  <c r="F36" i="50" s="1"/>
  <c r="G14" i="50" s="1"/>
  <c r="G99" i="1" s="1"/>
  <c r="D36" i="50"/>
  <c r="E36" i="50"/>
  <c r="B32" i="51"/>
  <c r="C32" i="51"/>
  <c r="D32" i="51"/>
  <c r="E32" i="51"/>
  <c r="F32" i="51"/>
  <c r="G58" i="52"/>
  <c r="H14" i="52" s="1"/>
  <c r="G101" i="1" s="1"/>
  <c r="G45" i="53"/>
  <c r="H14" i="53"/>
  <c r="G102" i="1" s="1"/>
  <c r="B60" i="54"/>
  <c r="C60" i="54"/>
  <c r="D60" i="54"/>
  <c r="E60" i="54"/>
  <c r="F60" i="54"/>
  <c r="H14" i="54"/>
  <c r="G103" i="1"/>
  <c r="B49" i="55"/>
  <c r="C49" i="55"/>
  <c r="D49" i="55"/>
  <c r="E49" i="55"/>
  <c r="F49" i="55"/>
  <c r="H14" i="55"/>
  <c r="G105" i="1" s="1"/>
  <c r="B31" i="56"/>
  <c r="C31" i="56"/>
  <c r="D31" i="56"/>
  <c r="E31" i="56"/>
  <c r="F31" i="56"/>
  <c r="G31" i="56"/>
  <c r="H31" i="56"/>
  <c r="I14" i="56" s="1"/>
  <c r="G107" i="1" s="1"/>
  <c r="B43" i="57"/>
  <c r="C43" i="57"/>
  <c r="D43" i="57"/>
  <c r="E43" i="57"/>
  <c r="F43" i="57"/>
  <c r="G43" i="57"/>
  <c r="B41" i="60"/>
  <c r="C41" i="60"/>
  <c r="D41" i="60"/>
  <c r="E41" i="60"/>
  <c r="F41" i="60"/>
  <c r="G41" i="60"/>
  <c r="H41" i="60"/>
  <c r="I14" i="60" s="1"/>
  <c r="G110" i="1" s="1"/>
  <c r="B31" i="61"/>
  <c r="C31" i="61"/>
  <c r="D31" i="61"/>
  <c r="E31" i="61"/>
  <c r="F31" i="61"/>
  <c r="G31" i="61"/>
  <c r="B60" i="62"/>
  <c r="C60" i="62"/>
  <c r="D60" i="62"/>
  <c r="E60" i="62"/>
  <c r="F60" i="62"/>
  <c r="G60" i="62"/>
  <c r="H60" i="62"/>
  <c r="I14" i="62" s="1"/>
  <c r="G114" i="1" s="1"/>
  <c r="B30" i="69"/>
  <c r="C30" i="69"/>
  <c r="D30" i="69"/>
  <c r="E30" i="69"/>
  <c r="H34" i="66"/>
  <c r="I14" i="66" s="1"/>
  <c r="G117" i="1" s="1"/>
  <c r="B30" i="65"/>
  <c r="C30" i="65"/>
  <c r="D30" i="65"/>
  <c r="E30" i="65"/>
  <c r="F30" i="65"/>
  <c r="G30" i="65"/>
  <c r="H35" i="67"/>
  <c r="I14" i="67" s="1"/>
  <c r="G119" i="1" s="1"/>
  <c r="H35" i="68"/>
  <c r="I14" i="68"/>
  <c r="G120" i="1" s="1"/>
  <c r="B40" i="70"/>
  <c r="C40" i="70"/>
  <c r="D40" i="70"/>
  <c r="E40" i="70"/>
  <c r="F40" i="70"/>
  <c r="G40" i="71"/>
  <c r="H14" i="71" s="1"/>
  <c r="G123" i="1" s="1"/>
  <c r="I14" i="76"/>
  <c r="G89" i="1"/>
  <c r="H152" i="81"/>
  <c r="I14" i="81"/>
  <c r="G96" i="1" s="1"/>
  <c r="G41" i="82"/>
  <c r="H14" i="82" s="1"/>
  <c r="G121" i="1" s="1"/>
  <c r="B39" i="43"/>
  <c r="C39" i="43"/>
  <c r="H39" i="43" s="1"/>
  <c r="I14" i="43" s="1"/>
  <c r="G91" i="1" s="1"/>
  <c r="D39" i="43"/>
  <c r="E39" i="43"/>
  <c r="F39" i="43"/>
  <c r="G39" i="43"/>
  <c r="B155" i="47"/>
  <c r="C155" i="47"/>
  <c r="D155" i="47"/>
  <c r="E155" i="47"/>
  <c r="F155" i="47"/>
  <c r="G155" i="47"/>
  <c r="B36" i="78"/>
  <c r="C36" i="78"/>
  <c r="D36" i="78"/>
  <c r="E36" i="78"/>
  <c r="F36" i="78"/>
  <c r="G36" i="78"/>
  <c r="I14" i="49"/>
  <c r="G97" i="1" s="1"/>
  <c r="B41" i="59"/>
  <c r="C41" i="59"/>
  <c r="D41" i="59"/>
  <c r="E41" i="59"/>
  <c r="F41" i="59"/>
  <c r="G41" i="59"/>
  <c r="H41" i="59"/>
  <c r="I14" i="59" s="1"/>
  <c r="G109" i="1" s="1"/>
  <c r="B33" i="63"/>
  <c r="C33" i="63"/>
  <c r="D33" i="63"/>
  <c r="E33" i="63"/>
  <c r="F33" i="63"/>
  <c r="G33" i="63"/>
  <c r="B35" i="64"/>
  <c r="C35" i="64"/>
  <c r="D35" i="64"/>
  <c r="E35" i="64"/>
  <c r="F35" i="64"/>
  <c r="G35" i="64"/>
  <c r="H35" i="64"/>
  <c r="I14" i="64" s="1"/>
  <c r="G115" i="1" s="1"/>
  <c r="H30" i="76"/>
  <c r="I30" i="76"/>
  <c r="H29" i="76"/>
  <c r="I29" i="76"/>
  <c r="H28" i="76"/>
  <c r="I28" i="76"/>
  <c r="H27" i="76"/>
  <c r="I27" i="76"/>
  <c r="J27" i="76"/>
  <c r="J28" i="76"/>
  <c r="J29" i="76"/>
  <c r="J30" i="76"/>
  <c r="J31" i="76"/>
  <c r="B149" i="45"/>
  <c r="C149" i="45"/>
  <c r="D149" i="45"/>
  <c r="E149" i="45"/>
  <c r="F149" i="45"/>
  <c r="G149" i="45"/>
  <c r="G152" i="81"/>
  <c r="F152" i="81"/>
  <c r="E152" i="81"/>
  <c r="D152" i="81"/>
  <c r="C152" i="81"/>
  <c r="B152" i="81"/>
  <c r="H36" i="49"/>
  <c r="I36" i="49" s="1"/>
  <c r="H35" i="49"/>
  <c r="I35" i="49" s="1"/>
  <c r="H34" i="49"/>
  <c r="I34" i="49" s="1"/>
  <c r="H33" i="49"/>
  <c r="I33" i="49" s="1"/>
  <c r="H32" i="49"/>
  <c r="I32" i="49" s="1"/>
  <c r="H31" i="49"/>
  <c r="I31" i="49" s="1"/>
  <c r="H30" i="49"/>
  <c r="I30" i="49" s="1"/>
  <c r="H29" i="49"/>
  <c r="I29" i="49" s="1"/>
  <c r="H28" i="49"/>
  <c r="I28" i="49" s="1"/>
  <c r="H27" i="49"/>
  <c r="I27" i="49" s="1"/>
  <c r="E58" i="52"/>
  <c r="B58" i="52"/>
  <c r="C58" i="52"/>
  <c r="D58" i="52"/>
  <c r="F58" i="52"/>
  <c r="E45" i="53"/>
  <c r="B45" i="53"/>
  <c r="C45" i="53"/>
  <c r="D45" i="53"/>
  <c r="F45" i="53"/>
  <c r="G34" i="66"/>
  <c r="F34" i="66"/>
  <c r="E34" i="66"/>
  <c r="D34" i="66"/>
  <c r="C34" i="66"/>
  <c r="B34" i="66"/>
  <c r="G35" i="67"/>
  <c r="F35" i="67"/>
  <c r="E35" i="67"/>
  <c r="D35" i="67"/>
  <c r="C35" i="67"/>
  <c r="B35" i="67"/>
  <c r="G35" i="68"/>
  <c r="F35" i="68"/>
  <c r="E35" i="68"/>
  <c r="D35" i="68"/>
  <c r="C35" i="68"/>
  <c r="B35" i="68"/>
  <c r="F41" i="82"/>
  <c r="E41" i="82"/>
  <c r="D41" i="82"/>
  <c r="C41" i="82"/>
  <c r="B41" i="82"/>
  <c r="I27" i="82"/>
  <c r="F40" i="71"/>
  <c r="E40" i="71"/>
  <c r="D40" i="71"/>
  <c r="C40" i="71"/>
  <c r="B40" i="71"/>
  <c r="G51" i="1"/>
  <c r="G53" i="1"/>
  <c r="H43" i="90" l="1"/>
  <c r="I14" i="90" s="1"/>
  <c r="G70" i="1" s="1"/>
  <c r="H29" i="86"/>
  <c r="I14" i="86" s="1"/>
  <c r="G62" i="1" s="1"/>
  <c r="G43" i="84"/>
  <c r="H14" i="84" s="1"/>
  <c r="G46" i="1" s="1"/>
  <c r="G40" i="70"/>
  <c r="H14" i="70" s="1"/>
  <c r="G122" i="1" s="1"/>
  <c r="H41" i="82"/>
  <c r="H15" i="82" s="1"/>
  <c r="I121" i="1" s="1"/>
  <c r="H30" i="65"/>
  <c r="I14" i="65" s="1"/>
  <c r="G118" i="1" s="1"/>
  <c r="F30" i="69"/>
  <c r="G14" i="69" s="1"/>
  <c r="G116" i="1" s="1"/>
  <c r="H33" i="63"/>
  <c r="I14" i="63" s="1"/>
  <c r="G113" i="1" s="1"/>
  <c r="H31" i="61"/>
  <c r="I14" i="61" s="1"/>
  <c r="G111" i="1" s="1"/>
  <c r="H43" i="57"/>
  <c r="I14" i="57" s="1"/>
  <c r="G108" i="1" s="1"/>
  <c r="H36" i="78"/>
  <c r="I14" i="78" s="1"/>
  <c r="G106" i="1" s="1"/>
  <c r="G32" i="51"/>
  <c r="H14" i="51" s="1"/>
  <c r="G100" i="1" s="1"/>
  <c r="H155" i="47"/>
  <c r="I14" i="47" s="1"/>
  <c r="G95" i="1" s="1"/>
  <c r="E28" i="93"/>
  <c r="E15" i="93" s="1"/>
  <c r="I81" i="1" s="1"/>
  <c r="H40" i="71"/>
  <c r="H15" i="71" s="1"/>
  <c r="I123" i="1" s="1"/>
  <c r="I35" i="67"/>
  <c r="I15" i="67" s="1"/>
  <c r="I119" i="1" s="1"/>
  <c r="I34" i="66"/>
  <c r="I15" i="66" s="1"/>
  <c r="I117" i="1" s="1"/>
  <c r="I35" i="64"/>
  <c r="I15" i="64" s="1"/>
  <c r="I115" i="1" s="1"/>
  <c r="I41" i="59"/>
  <c r="I15" i="59" s="1"/>
  <c r="I109" i="1" s="1"/>
  <c r="I31" i="56"/>
  <c r="I15" i="56" s="1"/>
  <c r="I107" i="1" s="1"/>
  <c r="H49" i="55"/>
  <c r="H15" i="55" s="1"/>
  <c r="I105" i="1" s="1"/>
  <c r="H45" i="53"/>
  <c r="H15" i="53" s="1"/>
  <c r="I102" i="1" s="1"/>
  <c r="H32" i="51"/>
  <c r="H15" i="51" s="1"/>
  <c r="I100" i="1" s="1"/>
  <c r="I155" i="47"/>
  <c r="I15" i="47" s="1"/>
  <c r="I95" i="1" s="1"/>
  <c r="I40" i="44"/>
  <c r="I15" i="44" s="1"/>
  <c r="I92" i="1" s="1"/>
  <c r="I36" i="42"/>
  <c r="I15" i="42" s="1"/>
  <c r="I90" i="1" s="1"/>
  <c r="I41" i="40"/>
  <c r="I15" i="40" s="1"/>
  <c r="I88" i="1" s="1"/>
  <c r="I33" i="39"/>
  <c r="I15" i="39" s="1"/>
  <c r="I83" i="1" s="1"/>
  <c r="H39" i="75"/>
  <c r="H37" i="75"/>
  <c r="H35" i="75"/>
  <c r="H33" i="75"/>
  <c r="H31" i="75"/>
  <c r="H29" i="75"/>
  <c r="H27" i="75"/>
  <c r="H42" i="75" s="1"/>
  <c r="H15" i="75" s="1"/>
  <c r="I80" i="1" s="1"/>
  <c r="H36" i="33"/>
  <c r="H13" i="33" s="1"/>
  <c r="I77" i="1" s="1"/>
  <c r="I37" i="14"/>
  <c r="I15" i="14" s="1"/>
  <c r="I53" i="1" s="1"/>
  <c r="I38" i="9"/>
  <c r="I15" i="9" s="1"/>
  <c r="I49" i="1" s="1"/>
  <c r="I34" i="7"/>
  <c r="I15" i="7" s="1"/>
  <c r="I45" i="1" s="1"/>
  <c r="I15" i="2"/>
  <c r="H31" i="36"/>
  <c r="I12" i="36" s="1"/>
  <c r="G79" i="1" s="1"/>
  <c r="H32" i="30"/>
  <c r="I14" i="30" s="1"/>
  <c r="G74" i="1" s="1"/>
  <c r="G39" i="28"/>
  <c r="H14" i="28" s="1"/>
  <c r="G72" i="1" s="1"/>
  <c r="G30" i="24"/>
  <c r="H14" i="24" s="1"/>
  <c r="G67" i="1" s="1"/>
  <c r="H41" i="16"/>
  <c r="I14" i="16" s="1"/>
  <c r="G57" i="1" s="1"/>
  <c r="H38" i="13"/>
  <c r="I14" i="13" s="1"/>
  <c r="G54" i="1" s="1"/>
  <c r="J17" i="1"/>
  <c r="H32" i="1" s="1"/>
  <c r="H40" i="70"/>
  <c r="H15" i="70" s="1"/>
  <c r="I122" i="1" s="1"/>
  <c r="I35" i="68"/>
  <c r="I15" i="68" s="1"/>
  <c r="I120" i="1" s="1"/>
  <c r="G30" i="69"/>
  <c r="G15" i="69" s="1"/>
  <c r="I116" i="1" s="1"/>
  <c r="I41" i="60"/>
  <c r="I15" i="60" s="1"/>
  <c r="I110" i="1" s="1"/>
  <c r="I43" i="57"/>
  <c r="I15" i="57" s="1"/>
  <c r="I108" i="1" s="1"/>
  <c r="I36" i="78"/>
  <c r="I15" i="78" s="1"/>
  <c r="I106" i="1" s="1"/>
  <c r="H31" i="37"/>
  <c r="I14" i="37" s="1"/>
  <c r="G82" i="1" s="1"/>
  <c r="G31" i="34"/>
  <c r="H12" i="34" s="1"/>
  <c r="G78" i="1" s="1"/>
  <c r="I34" i="32"/>
  <c r="J12" i="32" s="1"/>
  <c r="G76" i="1" s="1"/>
  <c r="H32" i="29"/>
  <c r="I14" i="29" s="1"/>
  <c r="G73" i="1" s="1"/>
  <c r="H37" i="15"/>
  <c r="I14" i="15" s="1"/>
  <c r="G55" i="1" s="1"/>
  <c r="F30" i="19"/>
  <c r="F15" i="19" s="1"/>
  <c r="I59" i="1" s="1"/>
  <c r="I31" i="36"/>
  <c r="I13" i="36" s="1"/>
  <c r="I79" i="1" s="1"/>
  <c r="I30" i="65"/>
  <c r="I15" i="65" s="1"/>
  <c r="I118" i="1" s="1"/>
  <c r="I39" i="43"/>
  <c r="I15" i="43" s="1"/>
  <c r="I91" i="1" s="1"/>
  <c r="G33" i="83"/>
  <c r="H60" i="54"/>
  <c r="H15" i="54" s="1"/>
  <c r="I103" i="1" s="1"/>
  <c r="G36" i="50"/>
  <c r="G15" i="50" s="1"/>
  <c r="I99" i="1" s="1"/>
  <c r="H30" i="87"/>
  <c r="I152" i="81"/>
  <c r="I15" i="81" s="1"/>
  <c r="I96" i="1" s="1"/>
  <c r="I149" i="46"/>
  <c r="I15" i="46" s="1"/>
  <c r="I94" i="1" s="1"/>
  <c r="I149" i="45"/>
  <c r="I15" i="45" s="1"/>
  <c r="I93" i="1" s="1"/>
  <c r="I56" i="77"/>
  <c r="I15" i="77" s="1"/>
  <c r="I87" i="1" s="1"/>
  <c r="I32" i="38"/>
  <c r="I15" i="38" s="1"/>
  <c r="I84" i="1" s="1"/>
  <c r="H31" i="34"/>
  <c r="H13" i="34" s="1"/>
  <c r="I78" i="1" s="1"/>
  <c r="J34" i="32"/>
  <c r="J13" i="32" s="1"/>
  <c r="I76" i="1" s="1"/>
  <c r="I35" i="41"/>
  <c r="I15" i="41" s="1"/>
  <c r="I86" i="1" s="1"/>
  <c r="I31" i="37"/>
  <c r="I15" i="37" s="1"/>
  <c r="I82" i="1" s="1"/>
  <c r="I32" i="29"/>
  <c r="I15" i="29" s="1"/>
  <c r="I73" i="1" s="1"/>
  <c r="H39" i="28"/>
  <c r="H15" i="28" s="1"/>
  <c r="I72" i="1" s="1"/>
  <c r="G34" i="21"/>
  <c r="I40" i="58"/>
  <c r="I15" i="58" s="1"/>
  <c r="I63" i="1" s="1"/>
  <c r="I38" i="13"/>
  <c r="I15" i="13" s="1"/>
  <c r="I54" i="1" s="1"/>
  <c r="I59" i="10"/>
  <c r="I15" i="10" s="1"/>
  <c r="I50" i="1" s="1"/>
  <c r="H43" i="84"/>
  <c r="H15" i="84" s="1"/>
  <c r="I46" i="1" s="1"/>
  <c r="I39" i="6"/>
  <c r="I15" i="6" s="1"/>
  <c r="I44" i="1" s="1"/>
  <c r="H30" i="24"/>
  <c r="H15" i="24" s="1"/>
  <c r="I67" i="1" s="1"/>
  <c r="H39" i="23"/>
  <c r="H15" i="23" s="1"/>
  <c r="I66" i="1" s="1"/>
  <c r="I29" i="17"/>
  <c r="I15" i="17" s="1"/>
  <c r="I61" i="1" s="1"/>
  <c r="I41" i="16"/>
  <c r="I15" i="16" s="1"/>
  <c r="I57" i="1" s="1"/>
  <c r="I34" i="88"/>
  <c r="I15" i="88" s="1"/>
  <c r="I56" i="1" s="1"/>
  <c r="H34" i="12"/>
  <c r="H15" i="12" s="1"/>
  <c r="I52" i="1" s="1"/>
  <c r="H54" i="8"/>
  <c r="H15" i="8" s="1"/>
  <c r="I48" i="1" s="1"/>
  <c r="I43" i="90"/>
  <c r="I15" i="90" s="1"/>
  <c r="I70" i="1" s="1"/>
  <c r="H14" i="83" l="1"/>
  <c r="G104" i="1" s="1"/>
  <c r="H33" i="83"/>
  <c r="H15" i="83" s="1"/>
  <c r="I104" i="1" s="1"/>
  <c r="H34" i="21"/>
  <c r="H15" i="21" s="1"/>
  <c r="I64" i="1" s="1"/>
  <c r="H14" i="21"/>
  <c r="G64" i="1" s="1"/>
  <c r="I14" i="87"/>
  <c r="G98" i="1" s="1"/>
  <c r="I30" i="87"/>
  <c r="I15" i="87" s="1"/>
  <c r="I98" i="1" s="1"/>
  <c r="G125" i="1" l="1"/>
  <c r="H28" i="1" s="1"/>
  <c r="I125" i="1"/>
  <c r="H29" i="1" s="1"/>
  <c r="H30" i="1" l="1"/>
  <c r="A30" i="1" l="1"/>
  <c r="H31" i="1"/>
  <c r="I32" i="1" s="1"/>
  <c r="H33" i="1" s="1"/>
</calcChain>
</file>

<file path=xl/sharedStrings.xml><?xml version="1.0" encoding="utf-8"?>
<sst xmlns="http://schemas.openxmlformats.org/spreadsheetml/2006/main" count="3905" uniqueCount="828">
  <si>
    <t>SHEPPARD'S FLIES</t>
  </si>
  <si>
    <t>Order Form Totals</t>
  </si>
  <si>
    <t>City, Province, State:</t>
  </si>
  <si>
    <t>Special Instructions:</t>
  </si>
  <si>
    <t xml:space="preserve"> </t>
  </si>
  <si>
    <t>Straight Line Sports</t>
  </si>
  <si>
    <t>Save and email the order as an attachment.</t>
  </si>
  <si>
    <t>Email</t>
  </si>
  <si>
    <t>Country</t>
  </si>
  <si>
    <t>Angler's Choice Salmon Flies</t>
  </si>
  <si>
    <t>Prices Stated in Canadian Dollars</t>
  </si>
  <si>
    <t>Phone</t>
  </si>
  <si>
    <t>Fax</t>
  </si>
  <si>
    <t>E-mail</t>
  </si>
  <si>
    <t>Total Flies</t>
  </si>
  <si>
    <t>Total</t>
  </si>
  <si>
    <t>Total Cost</t>
  </si>
  <si>
    <t>AC Black Fly - Blue Tip</t>
  </si>
  <si>
    <t>AC Black Fly - Lemon Tip</t>
  </si>
  <si>
    <t>AC Silver Fly - Blue Tip</t>
  </si>
  <si>
    <t>Reset with a 0 digit (Zero).</t>
  </si>
  <si>
    <t>Back to Order Form</t>
  </si>
  <si>
    <t>Angler's Choice Flies</t>
  </si>
  <si>
    <t>Flies</t>
  </si>
  <si>
    <t>No. of Flies</t>
  </si>
  <si>
    <t>Cell</t>
  </si>
  <si>
    <t>Ants</t>
  </si>
  <si>
    <t>Baitfish Flies</t>
  </si>
  <si>
    <t>Beetles</t>
  </si>
  <si>
    <t>Bombers</t>
  </si>
  <si>
    <t>Buck Bugs</t>
  </si>
  <si>
    <t>Bugs</t>
  </si>
  <si>
    <t>Bugs - Double</t>
  </si>
  <si>
    <t>Butterflies - Dry No Collar Hackle</t>
  </si>
  <si>
    <t>Butterflies - Wet</t>
  </si>
  <si>
    <t>Cossebooms</t>
  </si>
  <si>
    <t>Deer Hair Frogs</t>
  </si>
  <si>
    <t>Extended Body Mayflies</t>
  </si>
  <si>
    <t>Foam Bombers</t>
  </si>
  <si>
    <t>Foam Bugs</t>
  </si>
  <si>
    <t>Glo Flies</t>
  </si>
  <si>
    <t>Gold &amp; Silver Series</t>
  </si>
  <si>
    <t>Grizzly Bugs</t>
  </si>
  <si>
    <t>Grizzly Bugs - Double</t>
  </si>
  <si>
    <t>Grouse Flies</t>
  </si>
  <si>
    <t>Hot Heads</t>
  </si>
  <si>
    <t>Humber River Series</t>
  </si>
  <si>
    <t>Humpies</t>
  </si>
  <si>
    <t>Krystal Bugs</t>
  </si>
  <si>
    <t>MacIntoish Dry Flies</t>
  </si>
  <si>
    <t>Matukas</t>
  </si>
  <si>
    <t>Nu-floatable Bombers</t>
  </si>
  <si>
    <t>Polar Baits</t>
  </si>
  <si>
    <t>R.A.T. Series</t>
  </si>
  <si>
    <t>Regular Dry Flies</t>
  </si>
  <si>
    <t>Salmon Flies - Double</t>
  </si>
  <si>
    <t>Salmon Flies - Double JC</t>
  </si>
  <si>
    <t>Salmon Flies - Wet</t>
  </si>
  <si>
    <t>Salmon Flies - Wet JC</t>
  </si>
  <si>
    <t>Sea Trout Shrimp Flies</t>
  </si>
  <si>
    <t>Sheppard's Bombers</t>
  </si>
  <si>
    <t>Sheppard's Buck Bugs</t>
  </si>
  <si>
    <t>Sheppard's Bugs</t>
  </si>
  <si>
    <t>Slinkies</t>
  </si>
  <si>
    <t>Split-wing Bombers</t>
  </si>
  <si>
    <t>Stimulator Flies</t>
  </si>
  <si>
    <t>Stoneflies</t>
  </si>
  <si>
    <t>Streamers - Regular Hook</t>
  </si>
  <si>
    <t>Streamers - Stainless Steel Hook</t>
  </si>
  <si>
    <t>This Is It Flies</t>
  </si>
  <si>
    <t>Trout Flies</t>
  </si>
  <si>
    <t>Trout Fly Nymphs</t>
  </si>
  <si>
    <t>Wigglers</t>
  </si>
  <si>
    <t>Wooly Worms - Regular</t>
  </si>
  <si>
    <t>Wooly Worms - Weighted</t>
  </si>
  <si>
    <t>Zonkers - Regular</t>
  </si>
  <si>
    <t>Saltwater Flies</t>
  </si>
  <si>
    <t>Totals</t>
  </si>
  <si>
    <t>Black</t>
  </si>
  <si>
    <t>Brown</t>
  </si>
  <si>
    <t>Postage</t>
  </si>
  <si>
    <t>Net</t>
  </si>
  <si>
    <t>Note:</t>
  </si>
  <si>
    <t>White/Black - Gold</t>
  </si>
  <si>
    <t>White/Brown - Gold</t>
  </si>
  <si>
    <t>White/Green - Gold</t>
  </si>
  <si>
    <t>White/Orange - Gold</t>
  </si>
  <si>
    <t>White/Purple - Gold</t>
  </si>
  <si>
    <t>White/Red - Gold</t>
  </si>
  <si>
    <t>White/Black - Silver</t>
  </si>
  <si>
    <t>White/Brown - Silver</t>
  </si>
  <si>
    <t>White/Green - Silver</t>
  </si>
  <si>
    <t>White/Orange - Silver</t>
  </si>
  <si>
    <t>White/Purple - Silver</t>
  </si>
  <si>
    <t>White/Red - Silver</t>
  </si>
  <si>
    <t>Price Per Fly</t>
  </si>
  <si>
    <t>Black/White</t>
  </si>
  <si>
    <t>Chartreuse</t>
  </si>
  <si>
    <t>Orange</t>
  </si>
  <si>
    <t>Yellow</t>
  </si>
  <si>
    <t>Black; Black; Black</t>
  </si>
  <si>
    <t>Black; Black; Brown</t>
  </si>
  <si>
    <t>Black; White; Black</t>
  </si>
  <si>
    <t>Black; White; Brown</t>
  </si>
  <si>
    <t>Black; White; Orange</t>
  </si>
  <si>
    <t>Blue; White; Brown</t>
  </si>
  <si>
    <t>Blue; White; Orange</t>
  </si>
  <si>
    <t>Bumble Bee Bombers</t>
  </si>
  <si>
    <t>Green; Green; Brown</t>
  </si>
  <si>
    <t>Green; Green; Orange</t>
  </si>
  <si>
    <t>Green; White; Brown</t>
  </si>
  <si>
    <t>Green; White; Orange</t>
  </si>
  <si>
    <t>Natural; Brown; Brown</t>
  </si>
  <si>
    <t>Natural; Brown; Orange</t>
  </si>
  <si>
    <t>Natural; Natural; Brown</t>
  </si>
  <si>
    <t>Natural; Natural; Orange</t>
  </si>
  <si>
    <t>Natural; Red; Orange</t>
  </si>
  <si>
    <t>Natural; White; Brown</t>
  </si>
  <si>
    <t>Natural; White; Orange</t>
  </si>
  <si>
    <t>White; White; Orange</t>
  </si>
  <si>
    <t>White; White; White</t>
  </si>
  <si>
    <t>Yellow; Yellow; Brown</t>
  </si>
  <si>
    <t>Black; Green; Brown</t>
  </si>
  <si>
    <t>Black; Green/Red; Brown</t>
  </si>
  <si>
    <t>Green; Green/Red; Brown</t>
  </si>
  <si>
    <t>Green Machine</t>
  </si>
  <si>
    <t>Natural; Green; Brown</t>
  </si>
  <si>
    <t>Natural; Red; Brown</t>
  </si>
  <si>
    <t>Natural; Orange; Brown</t>
  </si>
  <si>
    <t>Natural; Green/Red; Brown</t>
  </si>
  <si>
    <t>Orange; Orange; Brown</t>
  </si>
  <si>
    <t>Red; Red; Brown</t>
  </si>
  <si>
    <t>Black; Brown; Yellow</t>
  </si>
  <si>
    <t>Blue; Red; Brown</t>
  </si>
  <si>
    <t>Carter's Bug</t>
  </si>
  <si>
    <t>Green; Chartreuse; Brown</t>
  </si>
  <si>
    <t>Natural; Black; Brown</t>
  </si>
  <si>
    <t>Natural; Black; Orange</t>
  </si>
  <si>
    <t>Natural; Brown; Grizzly</t>
  </si>
  <si>
    <t>Natural; Grey Squirrel; Orange</t>
  </si>
  <si>
    <t>Natural; White; Yellow</t>
  </si>
  <si>
    <t>Orange; Brown; Brown</t>
  </si>
  <si>
    <t>Orange; Orange; Orange</t>
  </si>
  <si>
    <t>Purple; Purple; Brown</t>
  </si>
  <si>
    <t>Purple; Purple; Grizzly</t>
  </si>
  <si>
    <t>Red; White; White</t>
  </si>
  <si>
    <t>Bugs - Double Hook</t>
  </si>
  <si>
    <t>Butterflies - Dry Collar Hackle</t>
  </si>
  <si>
    <t>Black-Yellow-Black/White/Grizzly</t>
  </si>
  <si>
    <t xml:space="preserve">Orange-Green-Orange-Green/Green/Orange </t>
  </si>
  <si>
    <t>Yellow-Black-Yellow-Black/Black/Brown</t>
  </si>
  <si>
    <t>Yellow-Green-Yellow-Green/Green/Orange</t>
  </si>
  <si>
    <t>Yellow-Green-Yellow-Green/Green/Yellow</t>
  </si>
  <si>
    <t>Yellow-Orange-Yellow-Orange/Yellow/Yellow</t>
  </si>
  <si>
    <t>Yellow-Brown-Yellow-Brown/Brown/Brown</t>
  </si>
  <si>
    <t>Butterflies Dry - No Collar Hackle</t>
  </si>
  <si>
    <t>Black Body; White Wing</t>
  </si>
  <si>
    <t>Green/Red Tip; White Wing</t>
  </si>
  <si>
    <t>GreenTip; Green Wing</t>
  </si>
  <si>
    <t>Green Tip; White Wing</t>
  </si>
  <si>
    <t>Orange Tip; White Wing</t>
  </si>
  <si>
    <t>Peacock Body; Orange Wng</t>
  </si>
  <si>
    <t>Peacock Body; White Wing</t>
  </si>
  <si>
    <t>Red Tip; Yellow Wing</t>
  </si>
  <si>
    <t>Red Tip; White Wing</t>
  </si>
  <si>
    <t>Butterflies Dry - Collar Hackle</t>
  </si>
  <si>
    <t>Black Cosseboom (Black Hackle)</t>
  </si>
  <si>
    <t>Black Cosseboom (Yellow Hackle)</t>
  </si>
  <si>
    <t>Fluorescent Green Cosseboom</t>
  </si>
  <si>
    <t>Fluorescent Orange Cosseboom</t>
  </si>
  <si>
    <t>Green Cosseboom</t>
  </si>
  <si>
    <t>Green Cosseboom Red Tip</t>
  </si>
  <si>
    <t>Pearl Cosseboom</t>
  </si>
  <si>
    <t>Silver Cosseboom</t>
  </si>
  <si>
    <t>Silver Cosseboom Green Tip</t>
  </si>
  <si>
    <t>Silver Cosseboom Orange Tip</t>
  </si>
  <si>
    <t>Silver Cosseboom Red Tip</t>
  </si>
  <si>
    <t>Yellow Cosseboom</t>
  </si>
  <si>
    <t>Yellow Cosseboom Red Tip</t>
  </si>
  <si>
    <t>Green/Yellow</t>
  </si>
  <si>
    <t>Crystal Eggs</t>
  </si>
  <si>
    <t>Damsel Flies</t>
  </si>
  <si>
    <t>Dark Water Flies</t>
  </si>
  <si>
    <t>Blood Red</t>
  </si>
  <si>
    <t>Bubble Gum Pink</t>
  </si>
  <si>
    <t>Cheddar</t>
  </si>
  <si>
    <t>Flame</t>
  </si>
  <si>
    <t>Hot Orange</t>
  </si>
  <si>
    <t>Hot Pink</t>
  </si>
  <si>
    <t>Peach</t>
  </si>
  <si>
    <t>White</t>
  </si>
  <si>
    <t>Damsel Fly - Blue</t>
  </si>
  <si>
    <t>Fl. Blue &amp; Blue; Moose Wing</t>
  </si>
  <si>
    <t>Fl. Blue &amp; Blue; White Wing</t>
  </si>
  <si>
    <t>Fl. Green &amp; Blue; Moose Wing</t>
  </si>
  <si>
    <t>Fl. Green &amp; Blue; White Wing</t>
  </si>
  <si>
    <t>Fl. Orange &amp; Orange Moose Wing</t>
  </si>
  <si>
    <t>Fl. Orange &amp; Orange; White Wing</t>
  </si>
  <si>
    <t>Fl. Pink &amp; Orange; Moose Wing</t>
  </si>
  <si>
    <t>Fl. Pink &amp; Orange; White Wing</t>
  </si>
  <si>
    <t>Fl. Yellow &amp; Yellow; Moose Wing</t>
  </si>
  <si>
    <t>Fl. Yellow &amp; Yellow; White Wing</t>
  </si>
  <si>
    <t>Grey</t>
  </si>
  <si>
    <t>Light Brown</t>
  </si>
  <si>
    <t>Olive</t>
  </si>
  <si>
    <t>Rainbow Trout</t>
  </si>
  <si>
    <t>Epoxy Minnows - Weighed</t>
  </si>
  <si>
    <t>Epoxy Minnows - Weighted</t>
  </si>
  <si>
    <t>Adams</t>
  </si>
  <si>
    <t>Green Drake</t>
  </si>
  <si>
    <t>Light Cahill</t>
  </si>
  <si>
    <t>March Brown</t>
  </si>
  <si>
    <t>Olive Dun</t>
  </si>
  <si>
    <t>Para Drake</t>
  </si>
  <si>
    <t>Flash Bombers</t>
  </si>
  <si>
    <t xml:space="preserve">Flash Bombers </t>
  </si>
  <si>
    <t>Blue/White/Orange - Orange</t>
  </si>
  <si>
    <t>Green/Chartreuse/Chartreuse - Pearl</t>
  </si>
  <si>
    <t>Green/Green/Brown - Pearl</t>
  </si>
  <si>
    <t>Natural/Brown/Brown - Pearl</t>
  </si>
  <si>
    <t>Natural/Yellow/Orange - Yellow</t>
  </si>
  <si>
    <t>Natural/White/Orange - Orange</t>
  </si>
  <si>
    <t>Orange/Yellow/Grizzly - Pearl</t>
  </si>
  <si>
    <t>Orange/Yellow/Yellow - Pearl</t>
  </si>
  <si>
    <t>Yellow/Green/Green - Yellow</t>
  </si>
  <si>
    <t>Yellow/White/Brown - Yellow</t>
  </si>
  <si>
    <t>Natural/Chartreuse/Chartreuse - Pearl</t>
  </si>
  <si>
    <t>Flies With Eyes</t>
  </si>
  <si>
    <t>Black/Black/Moose</t>
  </si>
  <si>
    <t>Pearl/Pearl/White</t>
  </si>
  <si>
    <t>Lazy Mans Bomber</t>
  </si>
  <si>
    <t>White - Green Krystal Chenille</t>
  </si>
  <si>
    <t>White/Silver</t>
  </si>
  <si>
    <t>Glo Blue Charm</t>
  </si>
  <si>
    <t>Orange/White</t>
  </si>
  <si>
    <t>Pearl/Pearl/Black</t>
  </si>
  <si>
    <t>Pearl/White/Black</t>
  </si>
  <si>
    <t>Black/Gold</t>
  </si>
  <si>
    <t>Blue/Gold</t>
  </si>
  <si>
    <t>Green/Gold</t>
  </si>
  <si>
    <t>Orange/Gold</t>
  </si>
  <si>
    <t>White/Gold</t>
  </si>
  <si>
    <t>Yellow/Gold</t>
  </si>
  <si>
    <t>Black/Silver</t>
  </si>
  <si>
    <t>Blue/Silver</t>
  </si>
  <si>
    <t>Orange/Silver</t>
  </si>
  <si>
    <t>Yellow/Silver</t>
  </si>
  <si>
    <t>Black; Pearl; Grizzly</t>
  </si>
  <si>
    <t>Green; Pearl; Grizzly</t>
  </si>
  <si>
    <t>Red; Pearl; Grizzly</t>
  </si>
  <si>
    <t>Yellow; Pearl; Grizzly</t>
  </si>
  <si>
    <t>Grizzly Bugs - Doubles</t>
  </si>
  <si>
    <t>Black &amp; Gold</t>
  </si>
  <si>
    <t>Black &amp; Silver</t>
  </si>
  <si>
    <t>Blue &amp; Gold</t>
  </si>
  <si>
    <t>Blue &amp; Silver</t>
  </si>
  <si>
    <t>Green &amp; Gold</t>
  </si>
  <si>
    <t>Green &amp; Silver</t>
  </si>
  <si>
    <t>Grouse &amp; Gold</t>
  </si>
  <si>
    <t>Grouse &amp; Silver</t>
  </si>
  <si>
    <t>Yellow &amp; Gold</t>
  </si>
  <si>
    <t>Yellow &amp; Silver</t>
  </si>
  <si>
    <t>Black/Black/Green</t>
  </si>
  <si>
    <t>Black/Black/Orange</t>
  </si>
  <si>
    <t>Black/Black/Red</t>
  </si>
  <si>
    <t>Black/Black/White</t>
  </si>
  <si>
    <t>Black/Black/Yellow</t>
  </si>
  <si>
    <t>Green/Green/Green</t>
  </si>
  <si>
    <t>Orange/Orange/Orange</t>
  </si>
  <si>
    <t>Pearl/Yellow/Yellow</t>
  </si>
  <si>
    <t>White/White/Green</t>
  </si>
  <si>
    <t>Black &amp; Black</t>
  </si>
  <si>
    <t>Blue &amp; Black</t>
  </si>
  <si>
    <t>Green &amp; Black</t>
  </si>
  <si>
    <t>Orange &amp; Black</t>
  </si>
  <si>
    <t>Silver &amp; Black</t>
  </si>
  <si>
    <t>Black &amp; White</t>
  </si>
  <si>
    <t>Blue &amp; White</t>
  </si>
  <si>
    <t>Green &amp; White</t>
  </si>
  <si>
    <t>Orange &amp; White</t>
  </si>
  <si>
    <t>Silver &amp; White</t>
  </si>
  <si>
    <t>Humpy - Black</t>
  </si>
  <si>
    <t>Humpy - Lime</t>
  </si>
  <si>
    <t>Humpy - Orange</t>
  </si>
  <si>
    <t>Humpy - Red</t>
  </si>
  <si>
    <t>Humpy - Yellow</t>
  </si>
  <si>
    <t>Green; Green; Bown</t>
  </si>
  <si>
    <t>Purple; Pearl; Brown</t>
  </si>
  <si>
    <t>Zonkers - Weighted</t>
  </si>
  <si>
    <t>Brown MacIntoish</t>
  </si>
  <si>
    <t>Grey MacIntoish</t>
  </si>
  <si>
    <t>Yellow MacIntoish</t>
  </si>
  <si>
    <t>Matuka</t>
  </si>
  <si>
    <t>Badger</t>
  </si>
  <si>
    <t>Black &amp; Red</t>
  </si>
  <si>
    <t>Red Peril</t>
  </si>
  <si>
    <t>Yellow Peril</t>
  </si>
  <si>
    <t>Marabou Muddlers</t>
  </si>
  <si>
    <t>Black Marabou Muddler</t>
  </si>
  <si>
    <t>Olive Marabou Muddler</t>
  </si>
  <si>
    <t>Orange Marabou Muddler</t>
  </si>
  <si>
    <t>White Marabou Muddler</t>
  </si>
  <si>
    <t>Yellow Marabou Muddler</t>
  </si>
  <si>
    <t>Black; Black; Grizzly</t>
  </si>
  <si>
    <t>Black; White; Grizzly</t>
  </si>
  <si>
    <t>Blue; Blue; Grizzly</t>
  </si>
  <si>
    <t>Blue; White; Grizzly</t>
  </si>
  <si>
    <t>Green; Green; Yellow</t>
  </si>
  <si>
    <t>Green; White; Yellow</t>
  </si>
  <si>
    <t>Grey; Grey; Grizzly</t>
  </si>
  <si>
    <t>Red; Brown; Brown</t>
  </si>
  <si>
    <t>Red; Red; Grizzly</t>
  </si>
  <si>
    <t>Red; White; Grizzly</t>
  </si>
  <si>
    <t>White; White; Grizzly</t>
  </si>
  <si>
    <t>Minnows</t>
  </si>
  <si>
    <t>Albino</t>
  </si>
  <si>
    <t>Brook Trout</t>
  </si>
  <si>
    <t>Green</t>
  </si>
  <si>
    <t xml:space="preserve">Orange </t>
  </si>
  <si>
    <t>Red</t>
  </si>
  <si>
    <t xml:space="preserve">White </t>
  </si>
  <si>
    <t>Black Rat</t>
  </si>
  <si>
    <t>Blue Ray</t>
  </si>
  <si>
    <t>Brown Rat</t>
  </si>
  <si>
    <t>Copper Rat</t>
  </si>
  <si>
    <t>Fluorescent Green Rat</t>
  </si>
  <si>
    <t>Gold Rat</t>
  </si>
  <si>
    <t>Grey Rat</t>
  </si>
  <si>
    <t>King Rat</t>
  </si>
  <si>
    <t>Red Rat</t>
  </si>
  <si>
    <t>Rusty Rat</t>
  </si>
  <si>
    <t>Silver Rat</t>
  </si>
  <si>
    <t>Brown Wulff</t>
  </si>
  <si>
    <t>Cosseboom - Dry</t>
  </si>
  <si>
    <t>Grey Wulff</t>
  </si>
  <si>
    <t>Little Terry</t>
  </si>
  <si>
    <t>Peacock Wulff</t>
  </si>
  <si>
    <t>Rat-Faced MacDougall</t>
  </si>
  <si>
    <t>Royal Wulff</t>
  </si>
  <si>
    <t>Silver Grey Wulff</t>
  </si>
  <si>
    <t>White Wulff</t>
  </si>
  <si>
    <t>Yellow Wulff</t>
  </si>
  <si>
    <t>Salmon Flies - Double Hook</t>
  </si>
  <si>
    <t>Anne Greenway Light</t>
  </si>
  <si>
    <t>Barne's Special</t>
  </si>
  <si>
    <t>Big Intervale Blue</t>
  </si>
  <si>
    <t>Black Bear (Green Tip)</t>
  </si>
  <si>
    <t>Black Bear (Orange Tip)</t>
  </si>
  <si>
    <t>Black Bear (Red Tip)</t>
  </si>
  <si>
    <t>Black Doctor</t>
  </si>
  <si>
    <t>Black Doctor (Green Tip)</t>
  </si>
  <si>
    <t>Black Dose</t>
  </si>
  <si>
    <t>Black Dose (Green Tip)</t>
  </si>
  <si>
    <t>Black Fly (Black Wing)</t>
  </si>
  <si>
    <t>Black Fly (White Wing)</t>
  </si>
  <si>
    <t>Black Jack</t>
  </si>
  <si>
    <t>Blue Charm</t>
  </si>
  <si>
    <t xml:space="preserve">Blue Charm (Brown Squirrel Wing) </t>
  </si>
  <si>
    <t>Blue Charm (Green Tip)</t>
  </si>
  <si>
    <t>Blue Charm (Grey Squirrel Wing)</t>
  </si>
  <si>
    <t>Blue Charm (Red Tip)</t>
  </si>
  <si>
    <t>Blue Doctor</t>
  </si>
  <si>
    <t>Blue Lightning</t>
  </si>
  <si>
    <t>Blue Tip (Gold Rib)</t>
  </si>
  <si>
    <t>Blue Tip (Silver Rib)</t>
  </si>
  <si>
    <t>Brown Samson Special</t>
  </si>
  <si>
    <t>Caplin Fly</t>
  </si>
  <si>
    <t>Clergyman</t>
  </si>
  <si>
    <t>Coachman</t>
  </si>
  <si>
    <t>Colburn Special Green</t>
  </si>
  <si>
    <t>Colburn Special Orange</t>
  </si>
  <si>
    <t>Conne River Special</t>
  </si>
  <si>
    <t>Conrad</t>
  </si>
  <si>
    <t>Conrad Special</t>
  </si>
  <si>
    <t>Copper Killer</t>
  </si>
  <si>
    <t>Copper Tip</t>
  </si>
  <si>
    <t>Cow Dung</t>
  </si>
  <si>
    <t>Culman's Choice</t>
  </si>
  <si>
    <t>Daddy's Girl</t>
  </si>
  <si>
    <t>Dunkeld</t>
  </si>
  <si>
    <t>Dusty Miller</t>
  </si>
  <si>
    <t>Emson Blue</t>
  </si>
  <si>
    <t>Evening Fly</t>
  </si>
  <si>
    <t>Fiery Brown</t>
  </si>
  <si>
    <t>Fish Hawk</t>
  </si>
  <si>
    <t>Fluorescent Green Lightning</t>
  </si>
  <si>
    <t>Green Highlander</t>
  </si>
  <si>
    <t>Gold Rib</t>
  </si>
  <si>
    <t>Gold Tip</t>
  </si>
  <si>
    <t>Green Tip (Gold Rib)</t>
  </si>
  <si>
    <t>Green Tip (Silver Rib)</t>
  </si>
  <si>
    <t>Grizzly King</t>
  </si>
  <si>
    <t>Hairy Mary</t>
  </si>
  <si>
    <t>Ice Blue</t>
  </si>
  <si>
    <t>Icy Blue</t>
  </si>
  <si>
    <t>Icy Blue (Green Tip)</t>
  </si>
  <si>
    <t>Jock Scott</t>
  </si>
  <si>
    <t>Laxa Blue</t>
  </si>
  <si>
    <t>Lemon Grey</t>
  </si>
  <si>
    <t>Lemon Tip (Original)</t>
  </si>
  <si>
    <t>Lemon Tip (Bown Wing)</t>
  </si>
  <si>
    <t>Lightning Bug</t>
  </si>
  <si>
    <t>Lomond Special</t>
  </si>
  <si>
    <t>Mar Lodge</t>
  </si>
  <si>
    <t>Mar Lodge (Green Tip)</t>
  </si>
  <si>
    <t>Mitchell</t>
  </si>
  <si>
    <t>Munroe Killer</t>
  </si>
  <si>
    <t>Murray's Special</t>
  </si>
  <si>
    <t>Night Hawk</t>
  </si>
  <si>
    <t>Orange Blossom Special</t>
  </si>
  <si>
    <t>Orange Charm</t>
  </si>
  <si>
    <t>Orange Puppy</t>
  </si>
  <si>
    <t>Orange Shrimp</t>
  </si>
  <si>
    <t>Orange Riffle</t>
  </si>
  <si>
    <t>Orange Tip (Gold Rib)</t>
  </si>
  <si>
    <t>Orange Tip (Silver Rib)</t>
  </si>
  <si>
    <t>Paramachene Belle</t>
  </si>
  <si>
    <t>Pass Lake</t>
  </si>
  <si>
    <t>Pink Lady</t>
  </si>
  <si>
    <t>Polar White</t>
  </si>
  <si>
    <t>Potato Fly</t>
  </si>
  <si>
    <t>Potato Fly (White Wing)</t>
  </si>
  <si>
    <t>Preacher</t>
  </si>
  <si>
    <t>Purple &amp; Blue</t>
  </si>
  <si>
    <t>Red Abbey</t>
  </si>
  <si>
    <t>Red Moose</t>
  </si>
  <si>
    <t>Red Tip (Gold Rib)</t>
  </si>
  <si>
    <t>Red Tip (Silver Rib)</t>
  </si>
  <si>
    <t>Roger's Fancy</t>
  </si>
  <si>
    <t>Ruthledge Fly</t>
  </si>
  <si>
    <t>Shady Lady</t>
  </si>
  <si>
    <t>Silver Blue</t>
  </si>
  <si>
    <t>Silver Blue (Green Tip)</t>
  </si>
  <si>
    <t>Silver Doctor</t>
  </si>
  <si>
    <t>Silver Doctor (Green Tip)</t>
  </si>
  <si>
    <t>Silver Grey</t>
  </si>
  <si>
    <t>Silver Grey (Green Tip)</t>
  </si>
  <si>
    <t>Silver Moose</t>
  </si>
  <si>
    <t>Silver Rib</t>
  </si>
  <si>
    <t>Silver Tip</t>
  </si>
  <si>
    <t>Snow Ball</t>
  </si>
  <si>
    <t>The Chief</t>
  </si>
  <si>
    <t>The Ned</t>
  </si>
  <si>
    <t>Thunder &amp; Lightning (Humber)</t>
  </si>
  <si>
    <t>Thunder &amp; Lightning (Original)</t>
  </si>
  <si>
    <t>Thunder &amp; Lightning Special</t>
  </si>
  <si>
    <t>Torrent River Special</t>
  </si>
  <si>
    <t>Undertaker</t>
  </si>
  <si>
    <t>Union Jack</t>
  </si>
  <si>
    <t>White Blue Charm</t>
  </si>
  <si>
    <t>White Blue Charm (Green Tip)</t>
  </si>
  <si>
    <t>White Blue Charm (Red Tip)</t>
  </si>
  <si>
    <t>White Blue Charm Special</t>
  </si>
  <si>
    <t>White Lightning</t>
  </si>
  <si>
    <t>White Lightning (Blue Tip)</t>
  </si>
  <si>
    <t>White Lightning Special</t>
  </si>
  <si>
    <t>White Moose</t>
  </si>
  <si>
    <t>White Samson Special</t>
  </si>
  <si>
    <t>White Thunder &amp; Lightning</t>
  </si>
  <si>
    <t>Yellow Moose</t>
  </si>
  <si>
    <t>Yellow Torrish</t>
  </si>
  <si>
    <t>White River of Ponds Special</t>
  </si>
  <si>
    <t>Salmon Flies - Double Hook JC</t>
  </si>
  <si>
    <t>Salmon Flies - Wet Single Hook</t>
  </si>
  <si>
    <t>Christmas Three</t>
  </si>
  <si>
    <t>Humber Special</t>
  </si>
  <si>
    <t>None of Your Business</t>
  </si>
  <si>
    <t>Priest</t>
  </si>
  <si>
    <t>Salmon Flies - Wet Single Hook With Jungle Cock Eyes</t>
  </si>
  <si>
    <t>Bonefish Special</t>
  </si>
  <si>
    <t>Crazy Charlie</t>
  </si>
  <si>
    <t>Ducer, Red/White</t>
  </si>
  <si>
    <t>Joe Brookes Blonde</t>
  </si>
  <si>
    <t>Lefty's Deceiver, Cockroach</t>
  </si>
  <si>
    <t>Lefty's Deceiver, Red/White</t>
  </si>
  <si>
    <t>Pink Shrimp</t>
  </si>
  <si>
    <t>Streaker</t>
  </si>
  <si>
    <t>Whistler, Red/White</t>
  </si>
  <si>
    <t>Natural/White/Orange - Fl.  Green  Chenille Tip</t>
  </si>
  <si>
    <t>Natural/White/Orange - Fl.  Orange Chenille Tip</t>
  </si>
  <si>
    <t>Natural/White/Orange - Fl.  Red Chenille Tip</t>
  </si>
  <si>
    <t>Natural/White/Orange - Fl.  Yellow Chenille Tip</t>
  </si>
  <si>
    <t>Sheppard's Bombers - Fluorescent Chenille Tip</t>
  </si>
  <si>
    <t>Sea Trout Shrimp</t>
  </si>
  <si>
    <t>Black/Brown - Fluorescent Blue Tip</t>
  </si>
  <si>
    <t>Black/Brown - Fluorescent Green Tip</t>
  </si>
  <si>
    <t>Black/Brown - Fluorescent Orange Tip</t>
  </si>
  <si>
    <t>Black/Brown - Fluorescent Red Tip</t>
  </si>
  <si>
    <t>Black/Brown - Fluorescent Yellow Tip</t>
  </si>
  <si>
    <t>Black/Orange - Fluorescent Blue Tip</t>
  </si>
  <si>
    <t>Black/Orange - Fluorescent Green Tip</t>
  </si>
  <si>
    <t>Black/Orange - Fluorescent Orange Tip</t>
  </si>
  <si>
    <t>Black/Orange - Fluorescent Red Tip</t>
  </si>
  <si>
    <t>Black/Orange - Fluorescent Yellow Tip</t>
  </si>
  <si>
    <t>Green/Brown - Fluorescent Blue Tip</t>
  </si>
  <si>
    <t>Green/Brown - Fluorescent Green Tip</t>
  </si>
  <si>
    <t>Green/Brown - Fluorescent Orange Tip</t>
  </si>
  <si>
    <t>Green/Brown - Fluorescent Red Tip</t>
  </si>
  <si>
    <t>Green/Brown - Fluorescent Yellow Tip</t>
  </si>
  <si>
    <t>Green/Orange - Fluorescent Blue Tip</t>
  </si>
  <si>
    <t>Green/Orange - Fluorescent Green Tip</t>
  </si>
  <si>
    <t>Green/Orange - Fluorescent Orange Tip</t>
  </si>
  <si>
    <t>Green/Orange - Fluorescent Red Tip</t>
  </si>
  <si>
    <t>Green/Orange - Fluorescent Yellow Tip</t>
  </si>
  <si>
    <t>Natural/Brown - Fluorescent Blue Tip</t>
  </si>
  <si>
    <t>Natural/Brown - Fluorescemt Green Tip</t>
  </si>
  <si>
    <t>Natural/Brown - Fluorescent Orange Tip</t>
  </si>
  <si>
    <t>Natural/Brown - Fluorescent Red Tip</t>
  </si>
  <si>
    <t>Natural/Brown - Fluorescent Yellow Tip</t>
  </si>
  <si>
    <t>Narural/Orange - Fluorescent Blue Tip</t>
  </si>
  <si>
    <t>Natural/Orange - Fluorescent Green Tip</t>
  </si>
  <si>
    <t>Natural/Orange - Fluorescent Orange Tip</t>
  </si>
  <si>
    <t>Natural/Orange - Fluorescent Red Tip</t>
  </si>
  <si>
    <t>Natural/Orange - Fluorescent Yellow Tip</t>
  </si>
  <si>
    <t>Black/White/Brown - Fl. Green Chenille Tip</t>
  </si>
  <si>
    <t>Black/White/Brown - Fl. Orange Chenille Tip</t>
  </si>
  <si>
    <t>Black/White/Brown - Fl. Yellow Chenille Tip</t>
  </si>
  <si>
    <t>Black/White/Orange - Fl. Green Chenille Tip</t>
  </si>
  <si>
    <t>Black/White/Orange - Fl. Orange Chenille Tip</t>
  </si>
  <si>
    <t>Black/White/Orange - Fl. Red Chenille Tip</t>
  </si>
  <si>
    <t>Black/White/Orange - Fl. Yellow Chenille Tip</t>
  </si>
  <si>
    <t>Green/White/Orange - Fl. Green Chenille Tip</t>
  </si>
  <si>
    <t>Green/White/Orange - Fl. Orange Chenille Tip</t>
  </si>
  <si>
    <t>Green/White/Orange - Fl. Red Chenille Tip</t>
  </si>
  <si>
    <t>Green/White/Orange - Fl. Yellow Chenille Tip</t>
  </si>
  <si>
    <t>Sheppard's Bugs Fluorescent Chenille Tips</t>
  </si>
  <si>
    <t>Stimulator - Black</t>
  </si>
  <si>
    <t>Stimulator - Olive</t>
  </si>
  <si>
    <t>Stimulator - Orange</t>
  </si>
  <si>
    <t>Amber Stone Fly</t>
  </si>
  <si>
    <t>Black Stone</t>
  </si>
  <si>
    <t>Black Stone Nymph</t>
  </si>
  <si>
    <t>Brown Stone</t>
  </si>
  <si>
    <t>Daddy Stone</t>
  </si>
  <si>
    <t>Golden Stone</t>
  </si>
  <si>
    <t>H.M. Stone</t>
  </si>
  <si>
    <t>Montana Stone</t>
  </si>
  <si>
    <t>Olive Stone</t>
  </si>
  <si>
    <t>Spring Stone</t>
  </si>
  <si>
    <t>Ted's Stone Fly</t>
  </si>
  <si>
    <t>Tulk Stonefly Nymph</t>
  </si>
  <si>
    <t>Wooly Stone</t>
  </si>
  <si>
    <t>Yellow Stone</t>
  </si>
  <si>
    <t>Big Stone Nymph</t>
  </si>
  <si>
    <t>Egg Sucking Leeches</t>
  </si>
  <si>
    <t>Baby Hornburg</t>
  </si>
  <si>
    <t>Dutot Blue Charm</t>
  </si>
  <si>
    <t>Dutot Blue Charm (Variant)</t>
  </si>
  <si>
    <t>Grey Ghost</t>
  </si>
  <si>
    <t>Mickey Finn</t>
  </si>
  <si>
    <t>Paramachene</t>
  </si>
  <si>
    <t>Professor</t>
  </si>
  <si>
    <t>Silver Black Doctor</t>
  </si>
  <si>
    <t>Silver Shinner</t>
  </si>
  <si>
    <t>Texas Stonefly</t>
  </si>
  <si>
    <t>Tulk Special</t>
  </si>
  <si>
    <t>Green This is It</t>
  </si>
  <si>
    <t>Orange This is It</t>
  </si>
  <si>
    <t>Red This is It</t>
  </si>
  <si>
    <t>Alexandra</t>
  </si>
  <si>
    <t>Black Gnat</t>
  </si>
  <si>
    <t>Black Hackle Silver</t>
  </si>
  <si>
    <t>Blue Bottle</t>
  </si>
  <si>
    <t>Blue Dun</t>
  </si>
  <si>
    <t>Bumble Bee</t>
  </si>
  <si>
    <t>Cahill</t>
  </si>
  <si>
    <t>Catskill Henderickson</t>
  </si>
  <si>
    <t>Green Drake Mayfly</t>
  </si>
  <si>
    <t>Grey Hackle</t>
  </si>
  <si>
    <t>Hare Caddis</t>
  </si>
  <si>
    <t>Iron Blue Dun</t>
  </si>
  <si>
    <t>Light Henderickson</t>
  </si>
  <si>
    <t>Montreal</t>
  </si>
  <si>
    <t>Mosquito</t>
  </si>
  <si>
    <t>Olive Shrimp</t>
  </si>
  <si>
    <t>Parabelle Silver</t>
  </si>
  <si>
    <t>Queen of the Waters</t>
  </si>
  <si>
    <t>Quill Gordon</t>
  </si>
  <si>
    <t>Red Quill</t>
  </si>
  <si>
    <t>Rio Grande King</t>
  </si>
  <si>
    <t>Sedge Pupa</t>
  </si>
  <si>
    <t>Tellico</t>
  </si>
  <si>
    <t>Yellow Sally</t>
  </si>
  <si>
    <t>Total Glow Flies</t>
  </si>
  <si>
    <t>Total Glow (Blue)</t>
  </si>
  <si>
    <t>Total Glow (Green)</t>
  </si>
  <si>
    <t>Total Glow (Orange)</t>
  </si>
  <si>
    <t>Total Glow (White)</t>
  </si>
  <si>
    <t>Total Glow (Yellow)</t>
  </si>
  <si>
    <t>Trout Fly Numphs</t>
  </si>
  <si>
    <t>Casual Dress</t>
  </si>
  <si>
    <t>Gold Ribbed Hare's Ear</t>
  </si>
  <si>
    <t>Grey Nymph</t>
  </si>
  <si>
    <t>Mayfly Nymph</t>
  </si>
  <si>
    <t>Mayfly (Light)</t>
  </si>
  <si>
    <t>Peacock Olive</t>
  </si>
  <si>
    <t>Zug Bug</t>
  </si>
  <si>
    <t>Silver</t>
  </si>
  <si>
    <t>Glo Green</t>
  </si>
  <si>
    <t>Whiskers</t>
  </si>
  <si>
    <t>Brown; Brown; Brown</t>
  </si>
  <si>
    <t>Green; Brown; Brown</t>
  </si>
  <si>
    <t>Wooly Worms Regular</t>
  </si>
  <si>
    <t>Black &amp; Grizzly</t>
  </si>
  <si>
    <t>Brown &amp; Grizzly</t>
  </si>
  <si>
    <t>Olive &amp; Grizzly</t>
  </si>
  <si>
    <t>Peacock &amp; Grizzly</t>
  </si>
  <si>
    <t>Peacock &amp; Ginger</t>
  </si>
  <si>
    <t>Yellow &amp; Grizzly</t>
  </si>
  <si>
    <t>Wooly Worms Weighted</t>
  </si>
  <si>
    <t>Tube Flies</t>
  </si>
  <si>
    <t>Dark Blue</t>
  </si>
  <si>
    <t>Fluorescent Yellow</t>
  </si>
  <si>
    <t>Gold</t>
  </si>
  <si>
    <t>Light Blue</t>
  </si>
  <si>
    <t>Pearlsecent</t>
  </si>
  <si>
    <t>Pink</t>
  </si>
  <si>
    <t>Purple</t>
  </si>
  <si>
    <t xml:space="preserve">  </t>
  </si>
  <si>
    <t>Black/Black KF Body/Green Egg</t>
  </si>
  <si>
    <t>Black/Black KF Body/Pink Egg</t>
  </si>
  <si>
    <t>Black/Black KF Body/Red Egg</t>
  </si>
  <si>
    <t>Brown/Brown KF Body/Green Egg</t>
  </si>
  <si>
    <t>Brown/Brown KF Body/Pink Egg</t>
  </si>
  <si>
    <t>Brown/Brown KF Body/Red Egg</t>
  </si>
  <si>
    <t>Orange/Orange KF Body/Green Egg</t>
  </si>
  <si>
    <t>Orange/Orange KF Body/Pink Egg</t>
  </si>
  <si>
    <t>Orange/Orange KF Body/Red Egg</t>
  </si>
  <si>
    <t>Purple/Purple KF Body/Green Egg</t>
  </si>
  <si>
    <t>Purple/Purple KF Body/Pink Egg</t>
  </si>
  <si>
    <t>Purple/Purple KF Body/Red Egg</t>
  </si>
  <si>
    <t>Wulff Bombers</t>
  </si>
  <si>
    <t>Mice</t>
  </si>
  <si>
    <t>Caribou Mouse - Natural</t>
  </si>
  <si>
    <t>Caribou Mouse - White</t>
  </si>
  <si>
    <t>Deer Hair Mouse</t>
  </si>
  <si>
    <t>Thunder &amp; Lightning</t>
  </si>
  <si>
    <t>2"</t>
  </si>
  <si>
    <t>1 1/2"</t>
  </si>
  <si>
    <t>1"</t>
  </si>
  <si>
    <t>3/4"</t>
  </si>
  <si>
    <t>Bee Wulff</t>
  </si>
  <si>
    <t>Chartreuse Killer Whiskers</t>
  </si>
  <si>
    <t>Badger Bomber</t>
  </si>
  <si>
    <t>Natural/Brown</t>
  </si>
  <si>
    <t>Blue</t>
  </si>
  <si>
    <t>Natural; White; Grizzly</t>
  </si>
  <si>
    <t>Natural; White; Red</t>
  </si>
  <si>
    <t>White; White; Green</t>
  </si>
  <si>
    <t>White; White; Red</t>
  </si>
  <si>
    <t>Payment Information</t>
  </si>
  <si>
    <t>Mackerel Flies</t>
  </si>
  <si>
    <t>Price</t>
  </si>
  <si>
    <t>String of 3</t>
  </si>
  <si>
    <t>Qty</t>
  </si>
  <si>
    <t>Qty Strung</t>
  </si>
  <si>
    <t>Yellow/Chartreuse - Regular</t>
  </si>
  <si>
    <t>Yellow/Green - Regular</t>
  </si>
  <si>
    <t>Yellow/Red - Regular</t>
  </si>
  <si>
    <t>Yellow/White - Regular</t>
  </si>
  <si>
    <t>White/Chartreuse - Regular</t>
  </si>
  <si>
    <t>White/Red - Regular</t>
  </si>
  <si>
    <t>White/Yellow - Regular</t>
  </si>
  <si>
    <t>Regular - Lacquered Head</t>
  </si>
  <si>
    <t>Yellow/Chartreuse - Epoxy</t>
  </si>
  <si>
    <t>Yellow/Green - Epoxy</t>
  </si>
  <si>
    <t>Yellow/Red - Epoxy</t>
  </si>
  <si>
    <t>Yellow/White - Epoxy</t>
  </si>
  <si>
    <t>White/Chartreuse - Epoxy</t>
  </si>
  <si>
    <t>White/Red - Epoxy</t>
  </si>
  <si>
    <t>White/Yellow - Epoxy</t>
  </si>
  <si>
    <t>Paddy Francis</t>
  </si>
  <si>
    <t>Green Paddy</t>
  </si>
  <si>
    <t>Purple Paddy</t>
  </si>
  <si>
    <t>White Paddy</t>
  </si>
  <si>
    <t>Customer Name</t>
  </si>
  <si>
    <t>Address</t>
  </si>
  <si>
    <t>City, Province, State</t>
  </si>
  <si>
    <t>Zip Code or Postal Code</t>
  </si>
  <si>
    <t>Note</t>
  </si>
  <si>
    <t>Telephone</t>
  </si>
  <si>
    <t>Muddler Minnows</t>
  </si>
  <si>
    <t>Steelhead Flies</t>
  </si>
  <si>
    <t>Muddler Minnow</t>
  </si>
  <si>
    <t>Steelheads Flies</t>
  </si>
  <si>
    <t>Fall Favourite</t>
  </si>
  <si>
    <t>Freight Train</t>
  </si>
  <si>
    <t>Grease Liner</t>
  </si>
  <si>
    <t>Green Butt Skunk</t>
  </si>
  <si>
    <t>Golden Demon</t>
  </si>
  <si>
    <t>Patricia</t>
  </si>
  <si>
    <t>Polar Shrimp</t>
  </si>
  <si>
    <t>Steelhead Bee</t>
  </si>
  <si>
    <t>Special Instructions</t>
  </si>
  <si>
    <t>Cosseboom Flies</t>
  </si>
  <si>
    <t>Subtotal</t>
  </si>
  <si>
    <t>Anglers Choice Flies</t>
  </si>
  <si>
    <t>Butterflies Dry - No Collar</t>
  </si>
  <si>
    <t>Canada</t>
  </si>
  <si>
    <t>Grizzly Bugs - Double Hook</t>
  </si>
  <si>
    <t>R.A.T. Flies</t>
  </si>
  <si>
    <t>Terlephone</t>
  </si>
  <si>
    <t>Sheppard's Bombers Fl. Chenille Tip</t>
  </si>
  <si>
    <t>Sheppard's Bugs Fl. Chenille Tip</t>
  </si>
  <si>
    <t>Total Flow Flies</t>
  </si>
  <si>
    <t>Wooly Worm Regular</t>
  </si>
  <si>
    <t>Epoxy- Minnow Weighted</t>
  </si>
  <si>
    <t>Sparkle Duns</t>
  </si>
  <si>
    <t>Henderickson Sparkle Dun</t>
  </si>
  <si>
    <t>Isonychia Sparkle Dun</t>
  </si>
  <si>
    <t>Light Cahill Sparkle Dun</t>
  </si>
  <si>
    <t>March Brown Sparkle Dun</t>
  </si>
  <si>
    <t>Sulphur Sparkle Dun</t>
  </si>
  <si>
    <t>STRAIGHT LINE SPORTS</t>
  </si>
  <si>
    <t>Reset by entering the 0 digit in the cell</t>
  </si>
  <si>
    <t>How to Use the Excel Order Forms</t>
  </si>
  <si>
    <r>
      <t xml:space="preserve">1 </t>
    </r>
    <r>
      <rPr>
        <b/>
        <sz val="24"/>
        <color indexed="10"/>
        <rFont val="Arial"/>
      </rPr>
      <t>↓</t>
    </r>
  </si>
  <si>
    <r>
      <t xml:space="preserve">For tax purposes put a lowercase x in the cell next to your country. </t>
    </r>
    <r>
      <rPr>
        <b/>
        <sz val="16"/>
        <color indexed="10"/>
        <rFont val="Arial"/>
        <family val="2"/>
      </rPr>
      <t>Reset by entering the digit 0 (zero).</t>
    </r>
  </si>
  <si>
    <t>United States</t>
  </si>
  <si>
    <t>International</t>
  </si>
  <si>
    <r>
      <t xml:space="preserve">Canadian Customers must also put a lowercase x in the cell front of their province or territory. </t>
    </r>
    <r>
      <rPr>
        <b/>
        <sz val="18"/>
        <color indexed="10"/>
        <rFont val="Arial"/>
        <family val="2"/>
      </rPr>
      <t>Reset by entering the digit 0 (zero)</t>
    </r>
    <r>
      <rPr>
        <sz val="18"/>
        <rFont val="Arial"/>
        <family val="2"/>
      </rPr>
      <t>.</t>
    </r>
  </si>
  <si>
    <t>Alberta</t>
  </si>
  <si>
    <t>Nova Scotia</t>
  </si>
  <si>
    <t>When you put a lowercase x in front of the Province or Territory the tax percentage will appear to the shaded area to the right.</t>
  </si>
  <si>
    <t>British Columbia</t>
  </si>
  <si>
    <t>Nunavut</t>
  </si>
  <si>
    <t>Manitoba</t>
  </si>
  <si>
    <t>Ontario</t>
  </si>
  <si>
    <t>New Brunswick</t>
  </si>
  <si>
    <t>Prince Edward Island</t>
  </si>
  <si>
    <t>Newfoundland and Ladrador</t>
  </si>
  <si>
    <t>Quebec</t>
  </si>
  <si>
    <t>Northwest Territories</t>
  </si>
  <si>
    <t>Saskatchewan</t>
  </si>
  <si>
    <t>Yukon</t>
  </si>
  <si>
    <t xml:space="preserve">The tax pecentage  according to you Province or Territory is </t>
  </si>
  <si>
    <r>
      <t xml:space="preserve">2 </t>
    </r>
    <r>
      <rPr>
        <b/>
        <sz val="24"/>
        <color indexed="10"/>
        <rFont val="Arial"/>
      </rPr>
      <t>→</t>
    </r>
  </si>
  <si>
    <r>
      <t xml:space="preserve">Price Quote Only. Put a lowercase x in the cell to the right. </t>
    </r>
    <r>
      <rPr>
        <b/>
        <sz val="18"/>
        <color indexed="10"/>
        <rFont val="Arial"/>
      </rPr>
      <t>→</t>
    </r>
  </si>
  <si>
    <t>Save and email as an attachment</t>
  </si>
  <si>
    <t>Today's Fly Special</t>
  </si>
  <si>
    <t>Account Summary</t>
  </si>
  <si>
    <r>
      <t xml:space="preserve">3 </t>
    </r>
    <r>
      <rPr>
        <b/>
        <sz val="24"/>
        <color indexed="10"/>
        <rFont val="Arial"/>
      </rPr>
      <t>↓</t>
    </r>
  </si>
  <si>
    <t>HST/GST</t>
  </si>
  <si>
    <t>Today's Date</t>
  </si>
  <si>
    <r>
      <t xml:space="preserve">4 </t>
    </r>
    <r>
      <rPr>
        <b/>
        <sz val="24"/>
        <color indexed="10"/>
        <rFont val="Arial"/>
      </rPr>
      <t>→</t>
    </r>
  </si>
  <si>
    <t>Specify Delivery Date →</t>
  </si>
  <si>
    <r>
      <t xml:space="preserve">5 </t>
    </r>
    <r>
      <rPr>
        <b/>
        <sz val="24"/>
        <color indexed="10"/>
        <rFont val="Arial"/>
      </rPr>
      <t>→</t>
    </r>
  </si>
  <si>
    <t>For pickup put a lowercase x in the cell to the right →</t>
  </si>
  <si>
    <t>Fly Brochure</t>
  </si>
  <si>
    <t>Smurf Bomber - White Hackle</t>
  </si>
  <si>
    <t>Tricolor</t>
  </si>
  <si>
    <t>Beadhead Eggs</t>
  </si>
  <si>
    <t>Chartreuse - Veiled</t>
  </si>
  <si>
    <t>Orange - Veiled</t>
  </si>
  <si>
    <t>Pink - Veiled</t>
  </si>
  <si>
    <t>White - Veiled</t>
  </si>
  <si>
    <t>Yellow - Veiled</t>
  </si>
  <si>
    <t>Muddler Minnow Chartreuse Slim Head</t>
  </si>
  <si>
    <t>Muddler Minnow Slim Head</t>
  </si>
  <si>
    <t>Muddler Minnow Black Tail</t>
  </si>
  <si>
    <t>Muddler Minnow Fl. Green -Red Tip, Peacock Body, Black Collar</t>
  </si>
  <si>
    <t>Muddler Minnow Fl. Green Tip, Peacock Body, Fl. Blue Collar</t>
  </si>
  <si>
    <t>Muddler Minnow Fl. Green Tip, Black Body,  Pink Collar</t>
  </si>
  <si>
    <t>Muddler Minnow Fl. Green Tip, Black Body,  White Wing, Fl. Blue Collar</t>
  </si>
  <si>
    <t>Muddler Minnow Fl. Green Tip, Silver Body, Fl. Blue Collar</t>
  </si>
  <si>
    <t>Muddler Minnow Fl. Green Tip, Silver Body, Green Collar</t>
  </si>
  <si>
    <t>Muddler Minnow Fl. Green Tip</t>
  </si>
  <si>
    <t>Muddler Minnow Fl. Orange Tip, Silver Body, Orange Collar</t>
  </si>
  <si>
    <t>Muddler Minnow Fl. Orange Tip</t>
  </si>
  <si>
    <t>Muddler Minnow Fl. Red Tip, Black Body, Black Collar</t>
  </si>
  <si>
    <t>Muddler Minnow Fl. Red Tip, Silver Body, Black Collar</t>
  </si>
  <si>
    <t>Muddler Minnow Fl. Red Tip, Silver Body, Red Collar</t>
  </si>
  <si>
    <t>Muddler Minnow Fl. Red Tip, Silver Embossed Body, Fl. Blue Collar</t>
  </si>
  <si>
    <t>Muddler Minnow Fl. Red Tip</t>
  </si>
  <si>
    <t>Muddler Minnow Fl. Yellow Tip</t>
  </si>
  <si>
    <t>Muddler Minnow Green</t>
  </si>
  <si>
    <t>Muddler Minnow Orange</t>
  </si>
  <si>
    <t>Muddler Minnow Red</t>
  </si>
  <si>
    <t>Muddler Minnow White</t>
  </si>
  <si>
    <t>Muddler Minnow Yellow</t>
  </si>
  <si>
    <t>Muddler Minnow Black Body, Pink Collar</t>
  </si>
  <si>
    <t>Muddler Minnow Fl. Green Tip, Peacock Body, Black Collar</t>
  </si>
  <si>
    <t>Muddler Minnow Half Yellow Half Green, Green Collar</t>
  </si>
  <si>
    <t>Muddler Minnow Half Yellow Half Green, Yellow Collar</t>
  </si>
  <si>
    <t>Muddler Purple Slim Head</t>
  </si>
  <si>
    <t>Thunder &amp; Lightning (Blue Tip)</t>
  </si>
  <si>
    <t>Thunder &amp; Lightning (Green Tip)</t>
  </si>
  <si>
    <t>Thunder &amp; Lightning (Red Tip)</t>
  </si>
  <si>
    <t>Killer Whiskers - Green</t>
  </si>
  <si>
    <t>Today's Special</t>
  </si>
  <si>
    <t>Unit Price</t>
  </si>
  <si>
    <t>Size</t>
  </si>
  <si>
    <t>Drifter Flies</t>
  </si>
  <si>
    <t xml:space="preserve">White Brown/Grizzly - Purple - Brown/Grizzly </t>
  </si>
  <si>
    <t>White Yellow - Black - Blue</t>
  </si>
  <si>
    <t>Saltwater Baitfish Flies</t>
  </si>
  <si>
    <t>DNA Clouser White/Dark Olive</t>
  </si>
  <si>
    <t>White/Red</t>
  </si>
  <si>
    <t>White/Tan</t>
  </si>
  <si>
    <t>CBS Flies - Wet</t>
  </si>
  <si>
    <t>CBC Flies - Wet</t>
  </si>
  <si>
    <t>Black - Fl. Green Brown Hackle</t>
  </si>
  <si>
    <t>Black - Fl. Green Grizzly  Hackle</t>
  </si>
  <si>
    <t>Green - Fl Red Brown Hackle</t>
  </si>
  <si>
    <t>Green Machine - Wet</t>
  </si>
  <si>
    <t>Black - Fl Green Grizzly Hackle</t>
  </si>
  <si>
    <t>Purple Fl. Green Brown Hackle</t>
  </si>
  <si>
    <t>Purple Fl. Green Grizzly Hackle</t>
  </si>
  <si>
    <t>Blood Worms</t>
  </si>
  <si>
    <t>Blood Worm - Flexx Red</t>
  </si>
  <si>
    <t>Blood Worm - Holo Red</t>
  </si>
  <si>
    <t>Blood Worm - Marabou Red</t>
  </si>
  <si>
    <t>Blood Worm - Larva Red</t>
  </si>
  <si>
    <t>Glitter Bugs</t>
  </si>
  <si>
    <t>Price Per Fly (Double Hook)</t>
  </si>
  <si>
    <t>Price Per Fly (Single Hook)</t>
  </si>
  <si>
    <t>Single Hook</t>
  </si>
  <si>
    <t>Black/Black/Black</t>
  </si>
  <si>
    <t>Natural/Pearl/Brown</t>
  </si>
  <si>
    <t>Opurple/Pearl/Brown</t>
  </si>
  <si>
    <t>Red/Red/Brown</t>
  </si>
  <si>
    <t>Double Hook</t>
  </si>
  <si>
    <t>Green/Pearl - Red Tip/Brown</t>
  </si>
  <si>
    <r>
      <t xml:space="preserve">If you wish to have the flies with the barbs bent back put a lower case x in the cell to the right. </t>
    </r>
    <r>
      <rPr>
        <b/>
        <sz val="14"/>
        <color indexed="12"/>
        <rFont val="Arial"/>
      </rPr>
      <t>→</t>
    </r>
  </si>
  <si>
    <t>Mackerel Bites</t>
  </si>
  <si>
    <t>Mackerel Bite Chartreuse and Chartreuse</t>
  </si>
  <si>
    <t>Size 2/0</t>
  </si>
  <si>
    <t>Skittle Bomber $3.00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</si>
</sst>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[$-F800]dddd\,\ mmmm\ dd\,\ yyyy"/>
    <numFmt numFmtId="166" formatCode="&quot;$&quot;#,##0.00"/>
    <numFmt numFmtId="167" formatCode="mmmm\ d\,\ yyyy"/>
    <numFmt numFmtId="168" formatCode="0.000%"/>
    <numFmt numFmtId="169" formatCode="[$-1009]mmmm\ d\,\ yyyy;@"/>
  </numFmts>
  <fonts count="41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14"/>
      <name val="Arial"/>
      <family val="2"/>
    </font>
    <font>
      <sz val="24"/>
      <name val="Arial"/>
      <family val="2"/>
    </font>
    <font>
      <b/>
      <sz val="14"/>
      <color indexed="10"/>
      <name val="Arial"/>
      <family val="2"/>
    </font>
    <font>
      <u/>
      <sz val="14"/>
      <color indexed="12"/>
      <name val="Arial"/>
      <family val="2"/>
    </font>
    <font>
      <sz val="14"/>
      <color indexed="8"/>
      <name val="Arial"/>
      <family val="2"/>
    </font>
    <font>
      <sz val="14"/>
      <color indexed="12"/>
      <name val="Arial"/>
      <family val="2"/>
    </font>
    <font>
      <u/>
      <sz val="16"/>
      <color indexed="12"/>
      <name val="Arial"/>
      <family val="2"/>
    </font>
    <font>
      <sz val="16"/>
      <name val="Arial"/>
      <family val="2"/>
    </font>
    <font>
      <u/>
      <sz val="14"/>
      <name val="Arial"/>
      <family val="2"/>
    </font>
    <font>
      <sz val="8"/>
      <name val="Arial"/>
    </font>
    <font>
      <u/>
      <sz val="14"/>
      <color indexed="12"/>
      <name val="Arial"/>
    </font>
    <font>
      <sz val="14"/>
      <name val="Arial"/>
    </font>
    <font>
      <sz val="18"/>
      <name val="Arial"/>
      <family val="2"/>
    </font>
    <font>
      <u/>
      <sz val="18"/>
      <color indexed="12"/>
      <name val="Arial"/>
      <family val="2"/>
    </font>
    <font>
      <b/>
      <sz val="18"/>
      <color indexed="10"/>
      <name val="Arial"/>
      <family val="2"/>
    </font>
    <font>
      <b/>
      <sz val="24"/>
      <color indexed="10"/>
      <name val="Arial"/>
      <family val="2"/>
    </font>
    <font>
      <b/>
      <sz val="24"/>
      <color indexed="10"/>
      <name val="Arial"/>
    </font>
    <font>
      <sz val="18"/>
      <color indexed="12"/>
      <name val="Arial"/>
    </font>
    <font>
      <b/>
      <sz val="16"/>
      <color indexed="10"/>
      <name val="Arial"/>
      <family val="2"/>
    </font>
    <font>
      <b/>
      <sz val="16"/>
      <name val="Arial"/>
      <family val="2"/>
    </font>
    <font>
      <b/>
      <sz val="18"/>
      <color indexed="10"/>
      <name val="Arial"/>
    </font>
    <font>
      <b/>
      <sz val="18"/>
      <color indexed="12"/>
      <name val="Arial"/>
      <family val="2"/>
    </font>
    <font>
      <b/>
      <sz val="14"/>
      <color indexed="12"/>
      <name val="Arial"/>
      <family val="2"/>
    </font>
    <font>
      <b/>
      <u/>
      <sz val="14"/>
      <color indexed="12"/>
      <name val="Arial"/>
      <family val="2"/>
    </font>
    <font>
      <u/>
      <sz val="12"/>
      <color indexed="12"/>
      <name val="Arial"/>
      <family val="2"/>
    </font>
    <font>
      <sz val="14"/>
      <color indexed="12"/>
      <name val="Arial"/>
    </font>
    <font>
      <sz val="14"/>
      <color indexed="8"/>
      <name val="Arial"/>
    </font>
    <font>
      <sz val="12"/>
      <name val="Arial"/>
      <family val="2"/>
    </font>
    <font>
      <b/>
      <sz val="14"/>
      <name val="Arial"/>
      <family val="2"/>
    </font>
    <font>
      <u/>
      <sz val="14"/>
      <color indexed="8"/>
      <name val="Arial"/>
      <family val="2"/>
    </font>
    <font>
      <sz val="12"/>
      <color indexed="8"/>
      <name val="Arial"/>
    </font>
    <font>
      <sz val="12"/>
      <color indexed="8"/>
      <name val="Arial"/>
      <family val="2"/>
    </font>
    <font>
      <u/>
      <sz val="24"/>
      <color indexed="12"/>
      <name val="Arial"/>
    </font>
    <font>
      <b/>
      <sz val="12"/>
      <color indexed="8"/>
      <name val="Arial"/>
      <family val="2"/>
    </font>
    <font>
      <sz val="14"/>
      <color indexed="60"/>
      <name val="Arial"/>
    </font>
    <font>
      <u/>
      <sz val="18"/>
      <color indexed="12"/>
      <name val="Arial"/>
    </font>
    <font>
      <sz val="18"/>
      <name val="Arial"/>
    </font>
    <font>
      <b/>
      <sz val="14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01">
    <xf numFmtId="0" fontId="0" fillId="0" borderId="0" xfId="0"/>
    <xf numFmtId="0" fontId="0" fillId="0" borderId="0" xfId="0" applyProtection="1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3" fillId="0" borderId="1" xfId="0" applyFont="1" applyBorder="1" applyProtection="1"/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left"/>
    </xf>
    <xf numFmtId="166" fontId="7" fillId="0" borderId="3" xfId="2" applyNumberFormat="1" applyFont="1" applyBorder="1" applyAlignment="1" applyProtection="1">
      <alignment horizontal="right"/>
    </xf>
    <xf numFmtId="38" fontId="3" fillId="3" borderId="1" xfId="0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38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38" fontId="3" fillId="0" borderId="0" xfId="0" applyNumberFormat="1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left" vertical="center"/>
      <protection hidden="1"/>
    </xf>
    <xf numFmtId="38" fontId="3" fillId="3" borderId="1" xfId="0" applyNumberFormat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38" fontId="3" fillId="0" borderId="1" xfId="0" applyNumberFormat="1" applyFont="1" applyFill="1" applyBorder="1" applyAlignment="1" applyProtection="1">
      <alignment horizontal="center"/>
      <protection hidden="1"/>
    </xf>
    <xf numFmtId="164" fontId="3" fillId="0" borderId="1" xfId="0" applyNumberFormat="1" applyFont="1" applyBorder="1" applyAlignment="1" applyProtection="1">
      <alignment horizontal="right"/>
      <protection hidden="1"/>
    </xf>
    <xf numFmtId="166" fontId="3" fillId="0" borderId="1" xfId="0" applyNumberFormat="1" applyFont="1" applyBorder="1" applyAlignment="1" applyProtection="1">
      <alignment horizontal="right"/>
      <protection hidden="1"/>
    </xf>
    <xf numFmtId="166" fontId="7" fillId="0" borderId="3" xfId="2" applyNumberFormat="1" applyFont="1" applyBorder="1" applyAlignment="1" applyProtection="1">
      <alignment horizontal="right"/>
      <protection hidden="1"/>
    </xf>
    <xf numFmtId="38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Fill="1" applyBorder="1" applyAlignment="1" applyProtection="1">
      <alignment horizontal="center"/>
      <protection hidden="1"/>
    </xf>
    <xf numFmtId="38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38" fontId="3" fillId="0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38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8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166" fontId="3" fillId="0" borderId="1" xfId="0" applyNumberFormat="1" applyFont="1" applyFill="1" applyBorder="1" applyAlignment="1" applyProtection="1">
      <alignment horizontal="right"/>
      <protection hidden="1"/>
    </xf>
    <xf numFmtId="38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6" fontId="3" fillId="0" borderId="1" xfId="0" applyNumberFormat="1" applyFont="1" applyFill="1" applyBorder="1" applyAlignment="1" applyProtection="1">
      <alignment horizontal="right"/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1" fontId="3" fillId="0" borderId="1" xfId="0" applyNumberFormat="1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166" fontId="3" fillId="0" borderId="1" xfId="0" applyNumberFormat="1" applyFont="1" applyFill="1" applyBorder="1" applyAlignment="1" applyProtection="1">
      <alignment horizontal="center"/>
      <protection hidden="1"/>
    </xf>
    <xf numFmtId="166" fontId="3" fillId="0" borderId="1" xfId="0" applyNumberFormat="1" applyFont="1" applyFill="1" applyBorder="1" applyAlignment="1" applyProtection="1">
      <alignment horizontal="center"/>
      <protection locked="0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38" fontId="0" fillId="0" borderId="0" xfId="0" applyNumberFormat="1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1" fontId="3" fillId="0" borderId="0" xfId="0" applyNumberFormat="1" applyFont="1" applyAlignment="1" applyProtection="1">
      <alignment horizontal="center"/>
      <protection hidden="1"/>
    </xf>
    <xf numFmtId="38" fontId="3" fillId="0" borderId="1" xfId="0" applyNumberFormat="1" applyFont="1" applyFill="1" applyBorder="1" applyAlignment="1" applyProtection="1">
      <alignment horizontal="right"/>
      <protection hidden="1"/>
    </xf>
    <xf numFmtId="0" fontId="3" fillId="0" borderId="1" xfId="0" applyFont="1" applyBorder="1" applyAlignment="1">
      <alignment horizontal="center"/>
    </xf>
    <xf numFmtId="166" fontId="3" fillId="0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vertical="center"/>
    </xf>
    <xf numFmtId="0" fontId="6" fillId="0" borderId="1" xfId="2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0" fontId="18" fillId="4" borderId="1" xfId="2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65" fontId="10" fillId="2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left"/>
    </xf>
    <xf numFmtId="9" fontId="3" fillId="3" borderId="1" xfId="0" applyNumberFormat="1" applyFont="1" applyFill="1" applyBorder="1" applyAlignment="1" applyProtection="1">
      <alignment horizontal="center"/>
    </xf>
    <xf numFmtId="168" fontId="3" fillId="3" borderId="1" xfId="0" applyNumberFormat="1" applyFont="1" applyFill="1" applyBorder="1" applyAlignment="1" applyProtection="1">
      <alignment horizontal="center"/>
    </xf>
    <xf numFmtId="165" fontId="15" fillId="0" borderId="1" xfId="0" applyNumberFormat="1" applyFont="1" applyBorder="1" applyAlignment="1" applyProtection="1">
      <alignment horizontal="center"/>
      <protection locked="0"/>
    </xf>
    <xf numFmtId="9" fontId="15" fillId="3" borderId="1" xfId="0" applyNumberFormat="1" applyFont="1" applyFill="1" applyBorder="1" applyAlignment="1" applyProtection="1">
      <alignment horizontal="center"/>
    </xf>
    <xf numFmtId="168" fontId="15" fillId="0" borderId="4" xfId="0" applyNumberFormat="1" applyFont="1" applyBorder="1" applyAlignment="1" applyProtection="1">
      <alignment horizontal="center"/>
    </xf>
    <xf numFmtId="0" fontId="18" fillId="4" borderId="1" xfId="0" applyFont="1" applyFill="1" applyBorder="1" applyAlignment="1" applyProtection="1">
      <alignment horizontal="left"/>
    </xf>
    <xf numFmtId="165" fontId="5" fillId="0" borderId="1" xfId="0" applyNumberFormat="1" applyFont="1" applyBorder="1" applyAlignment="1" applyProtection="1">
      <alignment horizontal="center"/>
      <protection locked="0"/>
    </xf>
    <xf numFmtId="0" fontId="15" fillId="0" borderId="1" xfId="0" applyFont="1" applyFill="1" applyBorder="1" applyAlignment="1" applyProtection="1">
      <alignment horizontal="left" vertical="center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168" fontId="1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2" applyFont="1" applyBorder="1" applyAlignment="1" applyProtection="1">
      <protection locked="0"/>
    </xf>
    <xf numFmtId="0" fontId="6" fillId="0" borderId="1" xfId="2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" fontId="3" fillId="0" borderId="0" xfId="0" applyNumberFormat="1" applyFont="1" applyAlignment="1">
      <alignment horizontal="center"/>
    </xf>
    <xf numFmtId="0" fontId="3" fillId="0" borderId="1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166" fontId="3" fillId="0" borderId="1" xfId="0" applyNumberFormat="1" applyFont="1" applyFill="1" applyBorder="1" applyAlignment="1" applyProtection="1">
      <alignment horizontal="right" vertical="center"/>
      <protection hidden="1"/>
    </xf>
    <xf numFmtId="0" fontId="27" fillId="0" borderId="1" xfId="2" applyFont="1" applyFill="1" applyBorder="1" applyAlignment="1" applyProtection="1">
      <alignment vertical="center"/>
      <protection locked="0"/>
    </xf>
    <xf numFmtId="1" fontId="3" fillId="0" borderId="0" xfId="0" applyNumberFormat="1" applyFont="1" applyAlignment="1" applyProtection="1">
      <alignment horizontal="center"/>
      <protection locked="0" hidden="1"/>
    </xf>
    <xf numFmtId="1" fontId="3" fillId="0" borderId="0" xfId="0" applyNumberFormat="1" applyFont="1" applyAlignment="1" applyProtection="1">
      <alignment horizontal="center"/>
      <protection locked="0"/>
    </xf>
    <xf numFmtId="7" fontId="3" fillId="0" borderId="1" xfId="0" applyNumberFormat="1" applyFont="1" applyFill="1" applyBorder="1" applyAlignment="1" applyProtection="1">
      <alignment horizontal="right"/>
      <protection locked="0"/>
    </xf>
    <xf numFmtId="1" fontId="3" fillId="0" borderId="1" xfId="0" applyNumberFormat="1" applyFont="1" applyFill="1" applyBorder="1" applyAlignment="1" applyProtection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  <protection locked="0" hidden="1"/>
    </xf>
    <xf numFmtId="166" fontId="3" fillId="0" borderId="1" xfId="0" applyNumberFormat="1" applyFont="1" applyBorder="1" applyProtection="1">
      <protection locked="0" hidden="1"/>
    </xf>
    <xf numFmtId="166" fontId="3" fillId="0" borderId="1" xfId="0" applyNumberFormat="1" applyFont="1" applyFill="1" applyBorder="1" applyAlignment="1" applyProtection="1">
      <alignment horizontal="center"/>
      <protection locked="0" hidden="1"/>
    </xf>
    <xf numFmtId="166" fontId="3" fillId="0" borderId="1" xfId="0" applyNumberFormat="1" applyFont="1" applyFill="1" applyBorder="1" applyAlignment="1" applyProtection="1">
      <alignment horizontal="right"/>
      <protection locked="0" hidden="1"/>
    </xf>
    <xf numFmtId="166" fontId="3" fillId="0" borderId="0" xfId="0" applyNumberFormat="1" applyFont="1" applyAlignment="1" applyProtection="1">
      <alignment horizontal="right"/>
      <protection locked="0" hidden="1"/>
    </xf>
    <xf numFmtId="3" fontId="3" fillId="0" borderId="1" xfId="0" applyNumberFormat="1" applyFont="1" applyFill="1" applyBorder="1" applyAlignment="1" applyProtection="1">
      <alignment horizontal="center"/>
      <protection locked="0" hidden="1"/>
    </xf>
    <xf numFmtId="1" fontId="3" fillId="0" borderId="1" xfId="0" applyNumberFormat="1" applyFont="1" applyFill="1" applyBorder="1" applyAlignment="1" applyProtection="1">
      <alignment horizontal="center"/>
      <protection locked="0" hidden="1"/>
    </xf>
    <xf numFmtId="0" fontId="0" fillId="0" borderId="0" xfId="0" applyAlignment="1">
      <alignment horizontal="right"/>
    </xf>
    <xf numFmtId="0" fontId="3" fillId="0" borderId="1" xfId="0" applyFont="1" applyFill="1" applyBorder="1" applyAlignment="1">
      <alignment horizontal="right"/>
    </xf>
    <xf numFmtId="0" fontId="27" fillId="0" borderId="1" xfId="2" applyFont="1" applyBorder="1" applyAlignment="1" applyProtection="1">
      <protection locked="0"/>
    </xf>
    <xf numFmtId="164" fontId="15" fillId="0" borderId="1" xfId="0" applyNumberFormat="1" applyFont="1" applyBorder="1" applyAlignment="1">
      <alignment horizontal="right"/>
    </xf>
    <xf numFmtId="1" fontId="7" fillId="0" borderId="1" xfId="0" applyNumberFormat="1" applyFont="1" applyFill="1" applyBorder="1" applyAlignment="1" applyProtection="1">
      <alignment horizontal="center" vertical="center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/>
      <protection locked="0"/>
    </xf>
    <xf numFmtId="1" fontId="32" fillId="0" borderId="1" xfId="2" applyNumberFormat="1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/>
      <protection hidden="1"/>
    </xf>
    <xf numFmtId="0" fontId="14" fillId="0" borderId="0" xfId="0" applyFont="1" applyAlignment="1">
      <alignment horizontal="right"/>
    </xf>
    <xf numFmtId="0" fontId="14" fillId="0" borderId="0" xfId="0" applyFont="1"/>
    <xf numFmtId="0" fontId="30" fillId="0" borderId="1" xfId="0" applyFont="1" applyFill="1" applyBorder="1" applyAlignment="1" applyProtection="1">
      <alignment vertical="center"/>
      <protection locked="0"/>
    </xf>
    <xf numFmtId="0" fontId="0" fillId="0" borderId="0" xfId="0" applyFill="1"/>
    <xf numFmtId="0" fontId="6" fillId="0" borderId="1" xfId="2" applyFont="1" applyFill="1" applyBorder="1" applyAlignment="1" applyProtection="1">
      <protection locked="0"/>
    </xf>
    <xf numFmtId="0" fontId="15" fillId="0" borderId="0" xfId="0" applyFont="1" applyProtection="1"/>
    <xf numFmtId="0" fontId="31" fillId="2" borderId="0" xfId="0" applyFont="1" applyFill="1"/>
    <xf numFmtId="0" fontId="3" fillId="2" borderId="2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 applyProtection="1">
      <alignment vertical="center"/>
      <protection locked="0" hidden="1"/>
    </xf>
    <xf numFmtId="166" fontId="3" fillId="0" borderId="2" xfId="0" applyNumberFormat="1" applyFont="1" applyFill="1" applyBorder="1" applyAlignment="1" applyProtection="1">
      <alignment vertical="center"/>
      <protection hidden="1"/>
    </xf>
    <xf numFmtId="38" fontId="3" fillId="0" borderId="1" xfId="0" applyNumberFormat="1" applyFont="1" applyFill="1" applyBorder="1" applyAlignment="1" applyProtection="1">
      <alignment horizontal="center"/>
      <protection locked="0" hidden="1"/>
    </xf>
    <xf numFmtId="0" fontId="34" fillId="0" borderId="1" xfId="2" applyFont="1" applyBorder="1" applyAlignment="1" applyProtection="1">
      <alignment vertical="center"/>
      <protection locked="0"/>
    </xf>
    <xf numFmtId="0" fontId="30" fillId="2" borderId="1" xfId="0" applyFont="1" applyFill="1" applyBorder="1" applyAlignment="1">
      <alignment vertical="center"/>
    </xf>
    <xf numFmtId="0" fontId="31" fillId="2" borderId="1" xfId="0" applyFont="1" applyFill="1" applyBorder="1"/>
    <xf numFmtId="0" fontId="39" fillId="0" borderId="0" xfId="0" applyFont="1" applyProtection="1"/>
    <xf numFmtId="0" fontId="14" fillId="0" borderId="1" xfId="0" applyFont="1" applyBorder="1" applyProtection="1"/>
    <xf numFmtId="0" fontId="3" fillId="2" borderId="1" xfId="0" applyFont="1" applyFill="1" applyBorder="1" applyProtection="1">
      <protection locked="0"/>
    </xf>
    <xf numFmtId="166" fontId="7" fillId="0" borderId="0" xfId="2" applyNumberFormat="1" applyFont="1" applyBorder="1" applyAlignment="1" applyProtection="1">
      <alignment horizontal="right"/>
    </xf>
    <xf numFmtId="0" fontId="7" fillId="3" borderId="1" xfId="2" applyFont="1" applyFill="1" applyBorder="1" applyAlignment="1" applyProtection="1"/>
    <xf numFmtId="0" fontId="3" fillId="3" borderId="1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>
      <alignment horizontal="left" vertical="center"/>
    </xf>
    <xf numFmtId="0" fontId="3" fillId="0" borderId="0" xfId="0" applyFont="1" applyProtection="1">
      <protection locked="0" hidden="1"/>
    </xf>
    <xf numFmtId="38" fontId="3" fillId="0" borderId="0" xfId="0" applyNumberFormat="1" applyFont="1" applyAlignment="1" applyProtection="1">
      <alignment horizontal="center"/>
      <protection locked="0" hidden="1"/>
    </xf>
    <xf numFmtId="164" fontId="3" fillId="0" borderId="0" xfId="0" applyNumberFormat="1" applyFont="1" applyAlignment="1" applyProtection="1">
      <alignment horizontal="right"/>
      <protection locked="0" hidden="1"/>
    </xf>
    <xf numFmtId="166" fontId="7" fillId="0" borderId="3" xfId="2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164" fontId="3" fillId="0" borderId="1" xfId="0" applyNumberFormat="1" applyFont="1" applyBorder="1" applyAlignment="1" applyProtection="1">
      <alignment horizontal="right"/>
      <protection locked="0" hidden="1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38" fontId="3" fillId="0" borderId="0" xfId="0" applyNumberFormat="1" applyFont="1" applyAlignment="1" applyProtection="1">
      <alignment horizontal="right" vertical="center"/>
      <protection hidden="1"/>
    </xf>
    <xf numFmtId="165" fontId="5" fillId="0" borderId="1" xfId="2" applyNumberFormat="1" applyFont="1" applyBorder="1" applyAlignment="1" applyProtection="1">
      <alignment horizontal="center" vertical="center"/>
      <protection locked="0"/>
    </xf>
    <xf numFmtId="0" fontId="16" fillId="0" borderId="2" xfId="2" applyFont="1" applyBorder="1" applyAlignment="1" applyProtection="1">
      <alignment horizontal="left" vertical="center"/>
      <protection locked="0"/>
    </xf>
    <xf numFmtId="0" fontId="16" fillId="0" borderId="6" xfId="2" applyFont="1" applyBorder="1" applyAlignment="1" applyProtection="1">
      <alignment horizontal="left" vertical="center"/>
      <protection locked="0"/>
    </xf>
    <xf numFmtId="0" fontId="16" fillId="0" borderId="5" xfId="2" applyFont="1" applyBorder="1" applyAlignment="1" applyProtection="1">
      <alignment horizontal="left" vertical="center"/>
      <protection locked="0"/>
    </xf>
    <xf numFmtId="1" fontId="15" fillId="0" borderId="2" xfId="0" applyNumberFormat="1" applyFont="1" applyBorder="1" applyAlignment="1" applyProtection="1">
      <alignment horizontal="center" vertical="center"/>
      <protection locked="0" hidden="1"/>
    </xf>
    <xf numFmtId="1" fontId="15" fillId="0" borderId="5" xfId="0" applyNumberFormat="1" applyFont="1" applyBorder="1" applyAlignment="1" applyProtection="1">
      <alignment horizontal="center" vertical="center"/>
      <protection locked="0" hidden="1"/>
    </xf>
    <xf numFmtId="164" fontId="15" fillId="0" borderId="2" xfId="0" applyNumberFormat="1" applyFont="1" applyBorder="1" applyAlignment="1" applyProtection="1">
      <alignment horizontal="right" vertical="center"/>
      <protection hidden="1"/>
    </xf>
    <xf numFmtId="164" fontId="15" fillId="0" borderId="5" xfId="0" applyNumberFormat="1" applyFont="1" applyBorder="1" applyAlignment="1" applyProtection="1">
      <alignment horizontal="right" vertical="center"/>
      <protection hidden="1"/>
    </xf>
    <xf numFmtId="166" fontId="15" fillId="0" borderId="1" xfId="0" applyNumberFormat="1" applyFont="1" applyBorder="1" applyAlignment="1" applyProtection="1">
      <alignment horizontal="right"/>
      <protection hidden="1"/>
    </xf>
    <xf numFmtId="164" fontId="15" fillId="0" borderId="1" xfId="0" applyNumberFormat="1" applyFont="1" applyBorder="1" applyAlignment="1" applyProtection="1">
      <alignment horizontal="right"/>
      <protection hidden="1"/>
    </xf>
    <xf numFmtId="0" fontId="15" fillId="0" borderId="1" xfId="0" applyFont="1" applyBorder="1" applyAlignment="1" applyProtection="1">
      <alignment horizontal="right"/>
      <protection hidden="1"/>
    </xf>
    <xf numFmtId="1" fontId="15" fillId="0" borderId="2" xfId="0" applyNumberFormat="1" applyFont="1" applyBorder="1" applyAlignment="1" applyProtection="1">
      <alignment horizontal="center"/>
      <protection locked="0" hidden="1"/>
    </xf>
    <xf numFmtId="1" fontId="15" fillId="0" borderId="5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right"/>
      <protection hidden="1"/>
    </xf>
    <xf numFmtId="164" fontId="15" fillId="0" borderId="5" xfId="0" applyNumberFormat="1" applyFont="1" applyBorder="1" applyAlignment="1" applyProtection="1">
      <alignment horizontal="right"/>
      <protection hidden="1"/>
    </xf>
    <xf numFmtId="1" fontId="15" fillId="0" borderId="1" xfId="0" applyNumberFormat="1" applyFont="1" applyBorder="1" applyAlignment="1" applyProtection="1">
      <alignment horizontal="center"/>
      <protection locked="0" hidden="1"/>
    </xf>
    <xf numFmtId="164" fontId="15" fillId="0" borderId="1" xfId="0" applyNumberFormat="1" applyFont="1" applyBorder="1" applyAlignment="1" applyProtection="1">
      <alignment horizontal="right" vertical="center"/>
      <protection hidden="1"/>
    </xf>
    <xf numFmtId="166" fontId="15" fillId="0" borderId="1" xfId="0" applyNumberFormat="1" applyFont="1" applyBorder="1" applyAlignment="1" applyProtection="1">
      <alignment horizontal="right" vertical="center"/>
      <protection hidden="1"/>
    </xf>
    <xf numFmtId="166" fontId="39" fillId="0" borderId="2" xfId="0" applyNumberFormat="1" applyFont="1" applyBorder="1" applyAlignment="1" applyProtection="1">
      <alignment horizontal="center"/>
      <protection hidden="1"/>
    </xf>
    <xf numFmtId="166" fontId="39" fillId="0" borderId="5" xfId="0" applyNumberFormat="1" applyFont="1" applyBorder="1" applyAlignment="1" applyProtection="1">
      <alignment horizontal="center"/>
      <protection hidden="1"/>
    </xf>
    <xf numFmtId="166" fontId="15" fillId="0" borderId="2" xfId="0" applyNumberFormat="1" applyFont="1" applyBorder="1" applyAlignment="1" applyProtection="1">
      <alignment horizontal="right"/>
      <protection hidden="1"/>
    </xf>
    <xf numFmtId="166" fontId="15" fillId="0" borderId="5" xfId="0" applyNumberFormat="1" applyFont="1" applyBorder="1" applyAlignment="1" applyProtection="1">
      <alignment horizontal="right"/>
      <protection hidden="1"/>
    </xf>
    <xf numFmtId="166" fontId="39" fillId="0" borderId="2" xfId="0" applyNumberFormat="1" applyFont="1" applyBorder="1" applyAlignment="1" applyProtection="1">
      <alignment horizontal="right"/>
      <protection hidden="1"/>
    </xf>
    <xf numFmtId="166" fontId="39" fillId="0" borderId="5" xfId="0" applyNumberFormat="1" applyFont="1" applyBorder="1" applyAlignment="1" applyProtection="1">
      <alignment horizontal="right"/>
      <protection hidden="1"/>
    </xf>
    <xf numFmtId="0" fontId="15" fillId="2" borderId="2" xfId="0" applyFont="1" applyFill="1" applyBorder="1" applyAlignment="1" applyProtection="1">
      <alignment horizontal="right"/>
    </xf>
    <xf numFmtId="0" fontId="15" fillId="2" borderId="5" xfId="0" applyFont="1" applyFill="1" applyBorder="1" applyAlignment="1" applyProtection="1">
      <alignment horizontal="right"/>
    </xf>
    <xf numFmtId="0" fontId="15" fillId="2" borderId="2" xfId="0" applyFont="1" applyFill="1" applyBorder="1" applyAlignment="1" applyProtection="1">
      <alignment horizontal="left"/>
    </xf>
    <xf numFmtId="0" fontId="15" fillId="2" borderId="6" xfId="0" applyFont="1" applyFill="1" applyBorder="1" applyAlignment="1" applyProtection="1">
      <alignment horizontal="left"/>
    </xf>
    <xf numFmtId="0" fontId="15" fillId="2" borderId="5" xfId="0" applyFont="1" applyFill="1" applyBorder="1" applyAlignment="1" applyProtection="1">
      <alignment horizontal="left"/>
    </xf>
    <xf numFmtId="0" fontId="15" fillId="2" borderId="2" xfId="0" applyFont="1" applyFill="1" applyBorder="1" applyAlignment="1" applyProtection="1">
      <alignment horizontal="center"/>
    </xf>
    <xf numFmtId="0" fontId="15" fillId="2" borderId="5" xfId="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16" fillId="0" borderId="1" xfId="2" applyFont="1" applyBorder="1" applyAlignment="1" applyProtection="1">
      <alignment horizontal="left"/>
      <protection locked="0"/>
    </xf>
    <xf numFmtId="0" fontId="16" fillId="0" borderId="1" xfId="2" applyFont="1" applyBorder="1" applyAlignment="1" applyProtection="1">
      <alignment horizontal="left" vertical="center"/>
      <protection locked="0"/>
    </xf>
    <xf numFmtId="0" fontId="38" fillId="0" borderId="2" xfId="2" applyFont="1" applyBorder="1" applyAlignment="1" applyProtection="1">
      <alignment horizontal="left" vertical="center"/>
      <protection locked="0"/>
    </xf>
    <xf numFmtId="0" fontId="38" fillId="0" borderId="6" xfId="2" applyFont="1" applyBorder="1" applyAlignment="1" applyProtection="1">
      <alignment horizontal="left" vertical="center"/>
      <protection locked="0"/>
    </xf>
    <xf numFmtId="0" fontId="38" fillId="0" borderId="5" xfId="2" applyFont="1" applyBorder="1" applyAlignment="1" applyProtection="1">
      <alignment horizontal="left" vertical="center"/>
      <protection locked="0"/>
    </xf>
    <xf numFmtId="1" fontId="39" fillId="0" borderId="2" xfId="0" applyNumberFormat="1" applyFont="1" applyBorder="1" applyAlignment="1" applyProtection="1">
      <alignment horizontal="center"/>
      <protection locked="0" hidden="1"/>
    </xf>
    <xf numFmtId="1" fontId="39" fillId="0" borderId="5" xfId="0" applyNumberFormat="1" applyFont="1" applyBorder="1" applyAlignment="1" applyProtection="1">
      <alignment horizontal="center"/>
      <protection locked="0" hidden="1"/>
    </xf>
    <xf numFmtId="0" fontId="15" fillId="0" borderId="2" xfId="0" applyNumberFormat="1" applyFont="1" applyBorder="1" applyAlignment="1" applyProtection="1">
      <alignment horizontal="left" vertical="center"/>
      <protection locked="0"/>
    </xf>
    <xf numFmtId="0" fontId="15" fillId="0" borderId="6" xfId="0" applyNumberFormat="1" applyFont="1" applyBorder="1" applyAlignment="1" applyProtection="1">
      <alignment horizontal="left" vertical="center"/>
      <protection locked="0"/>
    </xf>
    <xf numFmtId="0" fontId="15" fillId="0" borderId="5" xfId="0" applyNumberFormat="1" applyFont="1" applyBorder="1" applyAlignment="1" applyProtection="1">
      <alignment horizontal="left" vertical="center"/>
      <protection locked="0"/>
    </xf>
    <xf numFmtId="38" fontId="15" fillId="0" borderId="2" xfId="0" applyNumberFormat="1" applyFont="1" applyBorder="1" applyAlignment="1" applyProtection="1">
      <alignment horizontal="right" vertical="center"/>
      <protection hidden="1"/>
    </xf>
    <xf numFmtId="38" fontId="15" fillId="0" borderId="6" xfId="0" applyNumberFormat="1" applyFont="1" applyBorder="1" applyAlignment="1" applyProtection="1">
      <alignment horizontal="right" vertical="center"/>
      <protection hidden="1"/>
    </xf>
    <xf numFmtId="38" fontId="15" fillId="0" borderId="5" xfId="0" applyNumberFormat="1" applyFont="1" applyBorder="1" applyAlignment="1" applyProtection="1">
      <alignment horizontal="right" vertical="center"/>
      <protection hidden="1"/>
    </xf>
    <xf numFmtId="0" fontId="16" fillId="0" borderId="0" xfId="2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>
      <alignment horizontal="right" vertical="center"/>
    </xf>
    <xf numFmtId="167" fontId="15" fillId="0" borderId="0" xfId="0" applyNumberFormat="1" applyFont="1" applyFill="1" applyBorder="1" applyAlignment="1" applyProtection="1">
      <alignment horizontal="right" vertical="center"/>
      <protection hidden="1"/>
    </xf>
    <xf numFmtId="0" fontId="3" fillId="0" borderId="7" xfId="0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1" fontId="15" fillId="0" borderId="2" xfId="0" applyNumberFormat="1" applyFont="1" applyBorder="1" applyAlignment="1" applyProtection="1">
      <alignment horizontal="center" vertical="center"/>
      <protection locked="0"/>
    </xf>
    <xf numFmtId="1" fontId="15" fillId="0" borderId="6" xfId="0" applyNumberFormat="1" applyFont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left" vertical="center"/>
    </xf>
    <xf numFmtId="0" fontId="15" fillId="0" borderId="4" xfId="0" applyFont="1" applyFill="1" applyBorder="1" applyAlignment="1" applyProtection="1">
      <alignment horizontal="left" vertical="center"/>
    </xf>
    <xf numFmtId="44" fontId="15" fillId="0" borderId="2" xfId="1" applyFont="1" applyBorder="1" applyAlignment="1" applyProtection="1">
      <alignment horizontal="left" vertical="center"/>
      <protection locked="0"/>
    </xf>
    <xf numFmtId="44" fontId="15" fillId="0" borderId="6" xfId="1" applyFont="1" applyBorder="1" applyAlignment="1" applyProtection="1">
      <alignment horizontal="left" vertical="center"/>
      <protection locked="0"/>
    </xf>
    <xf numFmtId="44" fontId="15" fillId="0" borderId="5" xfId="1" applyFont="1" applyBorder="1" applyAlignment="1" applyProtection="1">
      <alignment horizontal="left" vertical="center"/>
      <protection locked="0"/>
    </xf>
    <xf numFmtId="167" fontId="3" fillId="0" borderId="0" xfId="0" applyNumberFormat="1" applyFont="1" applyFill="1" applyBorder="1" applyAlignment="1" applyProtection="1">
      <alignment horizontal="right" vertical="center"/>
      <protection locked="0"/>
    </xf>
    <xf numFmtId="164" fontId="15" fillId="0" borderId="6" xfId="0" applyNumberFormat="1" applyFont="1" applyBorder="1" applyAlignment="1" applyProtection="1">
      <alignment horizontal="right" vertical="center"/>
      <protection hidden="1"/>
    </xf>
    <xf numFmtId="0" fontId="26" fillId="0" borderId="8" xfId="2" applyFont="1" applyBorder="1" applyAlignment="1" applyProtection="1">
      <alignment horizontal="center" vertical="center"/>
    </xf>
    <xf numFmtId="0" fontId="26" fillId="0" borderId="7" xfId="2" applyFont="1" applyBorder="1" applyAlignment="1" applyProtection="1">
      <alignment horizontal="center" vertical="center"/>
    </xf>
    <xf numFmtId="0" fontId="26" fillId="0" borderId="9" xfId="2" applyFont="1" applyBorder="1" applyAlignment="1" applyProtection="1">
      <alignment horizontal="center" vertical="center"/>
    </xf>
    <xf numFmtId="0" fontId="26" fillId="0" borderId="10" xfId="2" applyFont="1" applyBorder="1" applyAlignment="1" applyProtection="1">
      <alignment horizontal="center" vertical="center"/>
    </xf>
    <xf numFmtId="0" fontId="26" fillId="0" borderId="0" xfId="2" applyFont="1" applyBorder="1" applyAlignment="1" applyProtection="1">
      <alignment horizontal="center" vertical="center"/>
    </xf>
    <xf numFmtId="0" fontId="26" fillId="0" borderId="11" xfId="2" applyFont="1" applyBorder="1" applyAlignment="1" applyProtection="1">
      <alignment horizontal="center" vertical="center"/>
    </xf>
    <xf numFmtId="0" fontId="26" fillId="0" borderId="12" xfId="2" applyFont="1" applyBorder="1" applyAlignment="1" applyProtection="1">
      <alignment horizontal="center" vertical="center"/>
    </xf>
    <xf numFmtId="0" fontId="26" fillId="0" borderId="3" xfId="2" applyFont="1" applyBorder="1" applyAlignment="1" applyProtection="1">
      <alignment horizontal="center" vertical="center"/>
    </xf>
    <xf numFmtId="0" fontId="26" fillId="0" borderId="13" xfId="2" applyFont="1" applyBorder="1" applyAlignment="1" applyProtection="1">
      <alignment horizontal="center" vertical="center"/>
    </xf>
    <xf numFmtId="166" fontId="15" fillId="0" borderId="2" xfId="0" applyNumberFormat="1" applyFont="1" applyBorder="1" applyAlignment="1" applyProtection="1">
      <alignment horizontal="right" vertical="center"/>
      <protection hidden="1"/>
    </xf>
    <xf numFmtId="166" fontId="15" fillId="0" borderId="6" xfId="0" applyNumberFormat="1" applyFont="1" applyBorder="1" applyAlignment="1" applyProtection="1">
      <alignment horizontal="right" vertical="center"/>
      <protection hidden="1"/>
    </xf>
    <xf numFmtId="166" fontId="15" fillId="0" borderId="5" xfId="0" applyNumberFormat="1" applyFont="1" applyBorder="1" applyAlignment="1" applyProtection="1">
      <alignment horizontal="right" vertical="center"/>
      <protection hidden="1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165" fontId="17" fillId="0" borderId="12" xfId="0" applyNumberFormat="1" applyFont="1" applyBorder="1" applyAlignment="1" applyProtection="1">
      <alignment horizontal="center" vertical="center"/>
    </xf>
    <xf numFmtId="165" fontId="17" fillId="0" borderId="3" xfId="0" applyNumberFormat="1" applyFont="1" applyBorder="1" applyAlignment="1" applyProtection="1">
      <alignment horizontal="center" vertical="center"/>
    </xf>
    <xf numFmtId="165" fontId="17" fillId="0" borderId="13" xfId="0" applyNumberFormat="1" applyFont="1" applyBorder="1" applyAlignment="1" applyProtection="1">
      <alignment horizontal="center" vertical="center"/>
    </xf>
    <xf numFmtId="165" fontId="17" fillId="0" borderId="8" xfId="0" applyNumberFormat="1" applyFont="1" applyBorder="1" applyAlignment="1" applyProtection="1">
      <alignment horizontal="center"/>
    </xf>
    <xf numFmtId="165" fontId="17" fillId="0" borderId="7" xfId="0" applyNumberFormat="1" applyFont="1" applyBorder="1" applyAlignment="1" applyProtection="1">
      <alignment horizontal="center"/>
    </xf>
    <xf numFmtId="165" fontId="16" fillId="0" borderId="0" xfId="2" applyNumberFormat="1" applyFont="1" applyBorder="1" applyAlignment="1" applyProtection="1">
      <alignment horizontal="center" vertical="center"/>
      <protection locked="0"/>
    </xf>
    <xf numFmtId="165" fontId="20" fillId="0" borderId="3" xfId="2" applyNumberFormat="1" applyFont="1" applyBorder="1" applyAlignment="1" applyProtection="1">
      <alignment horizontal="left" vertical="center"/>
      <protection locked="0"/>
    </xf>
    <xf numFmtId="165" fontId="10" fillId="2" borderId="1" xfId="0" applyNumberFormat="1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center" vertical="center"/>
    </xf>
    <xf numFmtId="165" fontId="15" fillId="2" borderId="10" xfId="0" applyNumberFormat="1" applyFont="1" applyFill="1" applyBorder="1" applyAlignment="1" applyProtection="1">
      <alignment horizontal="center" vertical="center" wrapText="1"/>
    </xf>
    <xf numFmtId="165" fontId="15" fillId="2" borderId="0" xfId="0" applyNumberFormat="1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 applyProtection="1">
      <alignment horizontal="left" vertical="center" wrapText="1"/>
    </xf>
    <xf numFmtId="165" fontId="25" fillId="0" borderId="1" xfId="2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16" fillId="0" borderId="0" xfId="2" applyFont="1" applyBorder="1" applyAlignment="1" applyProtection="1">
      <alignment horizontal="right" vertical="center"/>
    </xf>
    <xf numFmtId="165" fontId="10" fillId="0" borderId="0" xfId="0" applyNumberFormat="1" applyFont="1" applyBorder="1" applyAlignment="1" applyProtection="1">
      <alignment horizontal="right"/>
    </xf>
    <xf numFmtId="1" fontId="15" fillId="0" borderId="1" xfId="0" applyNumberFormat="1" applyFont="1" applyBorder="1" applyAlignment="1" applyProtection="1">
      <alignment horizontal="center" vertical="center"/>
      <protection locked="0" hidden="1"/>
    </xf>
    <xf numFmtId="0" fontId="35" fillId="0" borderId="0" xfId="2" applyFont="1" applyAlignment="1" applyProtection="1">
      <alignment horizontal="center"/>
    </xf>
    <xf numFmtId="165" fontId="24" fillId="0" borderId="12" xfId="2" applyNumberFormat="1" applyFont="1" applyBorder="1" applyAlignment="1" applyProtection="1">
      <alignment horizontal="right" vertical="center"/>
      <protection locked="0"/>
    </xf>
    <xf numFmtId="165" fontId="24" fillId="0" borderId="3" xfId="2" applyNumberFormat="1" applyFont="1" applyBorder="1" applyAlignment="1" applyProtection="1">
      <alignment horizontal="right" vertical="center"/>
      <protection locked="0"/>
    </xf>
    <xf numFmtId="165" fontId="15" fillId="0" borderId="2" xfId="0" applyNumberFormat="1" applyFont="1" applyBorder="1" applyAlignment="1" applyProtection="1">
      <alignment horizontal="right"/>
    </xf>
    <xf numFmtId="165" fontId="15" fillId="0" borderId="6" xfId="0" applyNumberFormat="1" applyFont="1" applyBorder="1" applyAlignment="1" applyProtection="1">
      <alignment horizontal="right"/>
    </xf>
    <xf numFmtId="165" fontId="15" fillId="0" borderId="5" xfId="0" applyNumberFormat="1" applyFont="1" applyBorder="1" applyAlignment="1" applyProtection="1">
      <alignment horizontal="right"/>
    </xf>
    <xf numFmtId="165" fontId="15" fillId="0" borderId="0" xfId="0" applyNumberFormat="1" applyFont="1" applyBorder="1" applyAlignment="1" applyProtection="1">
      <alignment horizontal="center"/>
    </xf>
    <xf numFmtId="0" fontId="16" fillId="0" borderId="2" xfId="2" applyFont="1" applyBorder="1" applyAlignment="1" applyProtection="1">
      <alignment horizontal="left"/>
      <protection locked="0"/>
    </xf>
    <xf numFmtId="0" fontId="16" fillId="0" borderId="6" xfId="2" applyFont="1" applyBorder="1" applyAlignment="1" applyProtection="1">
      <alignment horizontal="left"/>
      <protection locked="0"/>
    </xf>
    <xf numFmtId="0" fontId="16" fillId="0" borderId="5" xfId="2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</xf>
    <xf numFmtId="0" fontId="15" fillId="0" borderId="1" xfId="0" applyFont="1" applyBorder="1" applyAlignment="1" applyProtection="1">
      <alignment horizontal="left"/>
      <protection locked="0"/>
    </xf>
    <xf numFmtId="0" fontId="8" fillId="0" borderId="3" xfId="2" applyFont="1" applyBorder="1" applyAlignment="1" applyProtection="1">
      <alignment horizontal="center"/>
    </xf>
    <xf numFmtId="0" fontId="6" fillId="0" borderId="0" xfId="2" applyFont="1" applyBorder="1" applyAlignment="1" applyProtection="1">
      <alignment horizontal="right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 applyProtection="1">
      <alignment horizontal="center"/>
      <protection locked="0" hidden="1"/>
    </xf>
    <xf numFmtId="1" fontId="3" fillId="0" borderId="6" xfId="0" applyNumberFormat="1" applyFont="1" applyFill="1" applyBorder="1" applyAlignment="1" applyProtection="1">
      <alignment horizontal="center"/>
      <protection locked="0" hidden="1"/>
    </xf>
    <xf numFmtId="1" fontId="3" fillId="0" borderId="5" xfId="0" applyNumberFormat="1" applyFont="1" applyFill="1" applyBorder="1" applyAlignment="1" applyProtection="1">
      <alignment horizontal="center"/>
      <protection locked="0" hidden="1"/>
    </xf>
    <xf numFmtId="0" fontId="5" fillId="0" borderId="7" xfId="0" applyFont="1" applyBorder="1" applyAlignment="1">
      <alignment horizontal="center"/>
    </xf>
    <xf numFmtId="1" fontId="3" fillId="0" borderId="0" xfId="0" applyNumberFormat="1" applyFont="1" applyAlignment="1" applyProtection="1">
      <alignment horizontal="center"/>
      <protection hidden="1"/>
    </xf>
    <xf numFmtId="38" fontId="3" fillId="0" borderId="0" xfId="0" applyNumberFormat="1" applyFont="1" applyAlignment="1" applyProtection="1">
      <alignment horizontal="center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44" fontId="3" fillId="0" borderId="0" xfId="0" applyNumberFormat="1" applyFont="1" applyAlignment="1" applyProtection="1">
      <alignment horizontal="left"/>
      <protection hidden="1"/>
    </xf>
    <xf numFmtId="169" fontId="29" fillId="0" borderId="0" xfId="2" applyNumberFormat="1" applyFont="1" applyAlignment="1" applyProtection="1">
      <alignment horizontal="right"/>
    </xf>
    <xf numFmtId="0" fontId="6" fillId="0" borderId="0" xfId="2" applyFont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3" xfId="2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169" fontId="29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8" fillId="0" borderId="6" xfId="2" applyFont="1" applyBorder="1" applyAlignment="1" applyProtection="1">
      <alignment horizontal="center"/>
    </xf>
    <xf numFmtId="38" fontId="3" fillId="3" borderId="7" xfId="0" applyNumberFormat="1" applyFont="1" applyFill="1" applyBorder="1" applyAlignment="1" applyProtection="1">
      <alignment horizontal="center"/>
      <protection hidden="1"/>
    </xf>
    <xf numFmtId="38" fontId="3" fillId="3" borderId="9" xfId="0" applyNumberFormat="1" applyFont="1" applyFill="1" applyBorder="1" applyAlignment="1" applyProtection="1">
      <alignment horizontal="center"/>
      <protection hidden="1"/>
    </xf>
    <xf numFmtId="38" fontId="3" fillId="3" borderId="0" xfId="0" applyNumberFormat="1" applyFont="1" applyFill="1" applyBorder="1" applyAlignment="1" applyProtection="1">
      <alignment horizontal="center"/>
      <protection hidden="1"/>
    </xf>
    <xf numFmtId="38" fontId="3" fillId="3" borderId="11" xfId="0" applyNumberFormat="1" applyFont="1" applyFill="1" applyBorder="1" applyAlignment="1" applyProtection="1">
      <alignment horizontal="center"/>
      <protection hidden="1"/>
    </xf>
    <xf numFmtId="38" fontId="3" fillId="3" borderId="3" xfId="0" applyNumberFormat="1" applyFont="1" applyFill="1" applyBorder="1" applyAlignment="1" applyProtection="1">
      <alignment horizontal="center"/>
      <protection hidden="1"/>
    </xf>
    <xf numFmtId="38" fontId="3" fillId="3" borderId="13" xfId="0" applyNumberFormat="1" applyFont="1" applyFill="1" applyBorder="1" applyAlignment="1" applyProtection="1">
      <alignment horizontal="center"/>
      <protection hidden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6" xfId="2" applyFont="1" applyBorder="1" applyAlignment="1" applyProtection="1">
      <alignment horizontal="right"/>
    </xf>
    <xf numFmtId="38" fontId="3" fillId="3" borderId="8" xfId="0" applyNumberFormat="1" applyFont="1" applyFill="1" applyBorder="1" applyAlignment="1" applyProtection="1">
      <alignment horizontal="center"/>
      <protection hidden="1"/>
    </xf>
    <xf numFmtId="38" fontId="3" fillId="3" borderId="10" xfId="0" applyNumberFormat="1" applyFont="1" applyFill="1" applyBorder="1" applyAlignment="1" applyProtection="1">
      <alignment horizontal="center"/>
      <protection hidden="1"/>
    </xf>
    <xf numFmtId="38" fontId="3" fillId="3" borderId="12" xfId="0" applyNumberFormat="1" applyFont="1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29" fillId="0" borderId="0" xfId="2" applyNumberFormat="1" applyFont="1" applyAlignment="1" applyProtection="1">
      <alignment horizontal="right"/>
      <protection hidden="1"/>
    </xf>
    <xf numFmtId="167" fontId="29" fillId="0" borderId="0" xfId="0" applyNumberFormat="1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vertical="center"/>
    </xf>
    <xf numFmtId="0" fontId="6" fillId="0" borderId="0" xfId="2" applyFont="1" applyAlignment="1" applyProtection="1">
      <alignment horizontal="righ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locked="0"/>
    </xf>
    <xf numFmtId="169" fontId="29" fillId="0" borderId="0" xfId="2" applyNumberFormat="1" applyFont="1" applyAlignment="1" applyProtection="1">
      <alignment horizontal="right"/>
      <protection locked="0" hidden="1"/>
    </xf>
    <xf numFmtId="169" fontId="29" fillId="0" borderId="0" xfId="0" applyNumberFormat="1" applyFont="1" applyAlignment="1" applyProtection="1">
      <alignment horizontal="right"/>
      <protection locked="0" hidden="1"/>
    </xf>
    <xf numFmtId="0" fontId="3" fillId="3" borderId="7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69" fontId="36" fillId="0" borderId="0" xfId="2" applyNumberFormat="1" applyFont="1" applyAlignment="1" applyProtection="1">
      <alignment horizontal="right" vertical="center"/>
    </xf>
    <xf numFmtId="169" fontId="3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6" fillId="0" borderId="0" xfId="2" applyFont="1" applyAlignment="1" applyProtection="1">
      <alignment horizontal="right" vertical="center"/>
    </xf>
    <xf numFmtId="0" fontId="6" fillId="0" borderId="3" xfId="2" applyFont="1" applyBorder="1" applyAlignment="1" applyProtection="1">
      <alignment horizontal="right"/>
    </xf>
    <xf numFmtId="169" fontId="29" fillId="0" borderId="0" xfId="2" applyNumberFormat="1" applyFont="1" applyAlignment="1" applyProtection="1"/>
    <xf numFmtId="169" fontId="29" fillId="0" borderId="0" xfId="0" applyNumberFormat="1" applyFont="1"/>
    <xf numFmtId="169" fontId="29" fillId="0" borderId="0" xfId="2" applyNumberFormat="1" applyFont="1" applyAlignment="1" applyProtection="1">
      <alignment vertical="center"/>
    </xf>
    <xf numFmtId="169" fontId="29" fillId="0" borderId="0" xfId="0" applyNumberFormat="1" applyFont="1" applyAlignment="1">
      <alignment vertical="center"/>
    </xf>
    <xf numFmtId="167" fontId="29" fillId="0" borderId="0" xfId="2" applyNumberFormat="1" applyFont="1" applyAlignment="1" applyProtection="1">
      <alignment horizontal="right"/>
    </xf>
    <xf numFmtId="167" fontId="7" fillId="0" borderId="0" xfId="2" applyNumberFormat="1" applyFont="1" applyAlignment="1" applyProtection="1">
      <alignment horizontal="right"/>
      <protection hidden="1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169" fontId="29" fillId="0" borderId="0" xfId="2" applyNumberFormat="1" applyFont="1" applyAlignment="1" applyProtection="1">
      <alignment horizontal="right"/>
      <protection hidden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67" fontId="28" fillId="0" borderId="0" xfId="2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 hidden="1"/>
    </xf>
    <xf numFmtId="0" fontId="5" fillId="0" borderId="0" xfId="0" applyFont="1" applyAlignment="1">
      <alignment horizontal="left" vertical="center"/>
    </xf>
    <xf numFmtId="167" fontId="28" fillId="0" borderId="0" xfId="2" applyNumberFormat="1" applyFont="1" applyAlignment="1" applyProtection="1">
      <alignment horizontal="right"/>
      <protection hidden="1"/>
    </xf>
    <xf numFmtId="0" fontId="3" fillId="3" borderId="14" xfId="0" applyFont="1" applyFill="1" applyBorder="1" applyAlignment="1" applyProtection="1">
      <alignment horizontal="center"/>
      <protection locked="0"/>
    </xf>
    <xf numFmtId="0" fontId="3" fillId="3" borderId="15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167" fontId="37" fillId="0" borderId="0" xfId="2" applyNumberFormat="1" applyFont="1" applyAlignment="1" applyProtection="1">
      <alignment horizontal="right"/>
      <protection hidden="1"/>
    </xf>
    <xf numFmtId="0" fontId="6" fillId="0" borderId="0" xfId="2" applyFont="1" applyAlignment="1" applyProtection="1">
      <alignment horizontal="left" vertical="center"/>
      <protection locked="0"/>
    </xf>
    <xf numFmtId="0" fontId="7" fillId="0" borderId="6" xfId="2" applyFont="1" applyBorder="1" applyAlignment="1" applyProtection="1">
      <alignment horizontal="left"/>
    </xf>
    <xf numFmtId="0" fontId="11" fillId="0" borderId="0" xfId="0" applyFont="1" applyAlignment="1" applyProtection="1">
      <alignment horizontal="center"/>
      <protection hidden="1"/>
    </xf>
    <xf numFmtId="167" fontId="14" fillId="0" borderId="0" xfId="0" applyNumberFormat="1" applyFont="1" applyAlignment="1" applyProtection="1">
      <alignment horizontal="right"/>
      <protection hidden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166" fontId="3" fillId="0" borderId="2" xfId="0" applyNumberFormat="1" applyFont="1" applyFill="1" applyBorder="1" applyAlignment="1" applyProtection="1">
      <alignment horizontal="center" vertical="center"/>
      <protection locked="0" hidden="1"/>
    </xf>
    <xf numFmtId="166" fontId="3" fillId="0" borderId="5" xfId="0" applyNumberFormat="1" applyFont="1" applyFill="1" applyBorder="1" applyAlignment="1" applyProtection="1">
      <alignment horizontal="center" vertical="center"/>
      <protection locked="0"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167" fontId="28" fillId="0" borderId="0" xfId="2" applyNumberFormat="1" applyFont="1" applyAlignment="1" applyProtection="1">
      <alignment horizontal="right"/>
      <protection locked="0" hidden="1"/>
    </xf>
    <xf numFmtId="167" fontId="14" fillId="0" borderId="0" xfId="0" applyNumberFormat="1" applyFont="1" applyAlignment="1" applyProtection="1">
      <alignment horizontal="right"/>
      <protection locked="0" hidden="1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8" fillId="0" borderId="6" xfId="2" applyFont="1" applyBorder="1" applyAlignment="1" applyProtection="1">
      <alignment horizontal="center"/>
      <protection locked="0"/>
    </xf>
    <xf numFmtId="0" fontId="7" fillId="0" borderId="6" xfId="2" applyFont="1" applyBorder="1" applyAlignment="1" applyProtection="1">
      <alignment horizontal="right"/>
      <protection locked="0"/>
    </xf>
    <xf numFmtId="167" fontId="8" fillId="0" borderId="0" xfId="2" applyNumberFormat="1" applyFont="1" applyAlignment="1" applyProtection="1">
      <alignment horizontal="right"/>
    </xf>
    <xf numFmtId="167" fontId="3" fillId="0" borderId="0" xfId="0" applyNumberFormat="1" applyFont="1" applyAlignment="1">
      <alignment horizontal="right"/>
    </xf>
    <xf numFmtId="167" fontId="29" fillId="0" borderId="0" xfId="2" applyNumberFormat="1" applyFont="1" applyFill="1" applyAlignment="1" applyProtection="1">
      <alignment horizontal="right"/>
      <protection hidden="1"/>
    </xf>
    <xf numFmtId="167" fontId="29" fillId="0" borderId="0" xfId="0" applyNumberFormat="1" applyFont="1" applyFill="1" applyAlignment="1" applyProtection="1">
      <alignment horizontal="right"/>
      <protection hidden="1"/>
    </xf>
    <xf numFmtId="167" fontId="13" fillId="0" borderId="0" xfId="2" applyNumberFormat="1" applyFont="1" applyAlignment="1" applyProtection="1">
      <alignment horizontal="right"/>
      <protection hidden="1"/>
    </xf>
    <xf numFmtId="167" fontId="29" fillId="0" borderId="0" xfId="0" applyNumberFormat="1" applyFont="1" applyAlignment="1">
      <alignment horizontal="right"/>
    </xf>
    <xf numFmtId="167" fontId="33" fillId="0" borderId="0" xfId="2" applyNumberFormat="1" applyFont="1" applyAlignment="1" applyProtection="1">
      <alignment horizontal="right"/>
      <protection hidden="1"/>
    </xf>
    <xf numFmtId="167" fontId="33" fillId="0" borderId="0" xfId="0" applyNumberFormat="1" applyFont="1" applyAlignment="1" applyProtection="1">
      <alignment horizontal="right"/>
      <protection hidden="1"/>
    </xf>
    <xf numFmtId="167" fontId="29" fillId="0" borderId="0" xfId="2" applyNumberFormat="1" applyFont="1" applyFill="1" applyAlignment="1" applyProtection="1">
      <alignment horizontal="right"/>
    </xf>
    <xf numFmtId="167" fontId="29" fillId="0" borderId="0" xfId="0" applyNumberFormat="1" applyFont="1" applyFill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How%20to%20use%20the%20Excel%20Order%20Forms/Retail.htm" TargetMode="External"/><Relationship Id="rId2" Type="http://schemas.openxmlformats.org/officeDocument/2006/relationships/hyperlink" Target="http://www.flies4fishing.com/Main/Payment%20and%20shipping.htm" TargetMode="External"/><Relationship Id="rId1" Type="http://schemas.openxmlformats.org/officeDocument/2006/relationships/hyperlink" Target="mailto:mail@flies4fishing.com?subject=Fly%20Orde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lies4fishing.com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=@NOW()" TargetMode="External"/><Relationship Id="rId2" Type="http://schemas.openxmlformats.org/officeDocument/2006/relationships/hyperlink" Target="http://www.flies4fishing.com/images/Sheppard's%20Flies/Buck%20Bug%20Black;%20Fl.%20Green;%20Brown.JPG" TargetMode="External"/><Relationship Id="rId1" Type="http://schemas.openxmlformats.org/officeDocument/2006/relationships/hyperlink" Target="mailto:mail@flies4fishing.com?subject=Fly%20Order" TargetMode="External"/><Relationship Id="rId4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Bug%20Black%20Black%20Brown.JPG" TargetMode="External"/><Relationship Id="rId2" Type="http://schemas.openxmlformats.org/officeDocument/2006/relationships/hyperlink" Target="http://www.flies4fishing.com/images/Sheppard's%20Flies/Bug%20Black%20Black%20Black.JPG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mailto:=@now()" TargetMode="External"/><Relationship Id="rId4" Type="http://schemas.openxmlformats.org/officeDocument/2006/relationships/hyperlink" Target="http://www.flies4fishing.com/images/Sheppard's%20Flies/Bug%20Black;%20Brown;%20Yellow.JPG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Images%20no%20Labels/Bee%20Bomber%20Yellow-Orange-Yellow-Orange%20Yellow%20Yellow.JPG" TargetMode="External"/><Relationship Id="rId3" Type="http://schemas.openxmlformats.org/officeDocument/2006/relationships/hyperlink" Target="http://www.flies4fishing.com/Images%20no%20Labels/Bee%20Bomber%20Orange-Green-Orange-Green%20Green%20Orange.JPG" TargetMode="External"/><Relationship Id="rId7" Type="http://schemas.openxmlformats.org/officeDocument/2006/relationships/hyperlink" Target="http://www.flies4fishing.com/Images%20no%20Labels/Bee%20Bomber%20Yellow-Green-Yellow-Green%20Green%20Yellow.JPG" TargetMode="External"/><Relationship Id="rId2" Type="http://schemas.openxmlformats.org/officeDocument/2006/relationships/hyperlink" Target="http://www.flies4fishing.com/images/Sheppard's%20Flies/Bumble%20Bee%20Bomber%202013.JPG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hyperlink" Target="http://www.flies4fishing.com/Images%20no%20Labels/Bee%20Bomber%20Yellow-Green-Yellow-Green%20Green%20Orange.JPG" TargetMode="External"/><Relationship Id="rId5" Type="http://schemas.openxmlformats.org/officeDocument/2006/relationships/hyperlink" Target="http://www.flies4fishing.com/Images%20no%20Labels/Bee%20Bomber%20Yellow-Brown-Yellow-Brown%20Brown%20Brown.JPG" TargetMode="External"/><Relationship Id="rId4" Type="http://schemas.openxmlformats.org/officeDocument/2006/relationships/hyperlink" Target="http://www.flies4fishing.com/Images%20no%20Labels/Bee%20Bomber%20Yellow-Black-Yellow-Black%20Black%20Brown.JPG" TargetMode="External"/><Relationship Id="rId9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mailto:+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Drifter%20Brown%20Grizzly%20Purple%20Brown%20Grizzly.JPG" TargetMode="External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AC%20Black%20Fly%20Lemon%20Tip.JPG" TargetMode="External"/><Relationship Id="rId2" Type="http://schemas.openxmlformats.org/officeDocument/2006/relationships/hyperlink" Target="http://www.flies4fishing.com/images/Sheppard's%20Flies/AC%20Black%20Fly%20-%20Blue%20Tip.JPG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=@NOW()" TargetMode="External"/><Relationship Id="rId4" Type="http://schemas.openxmlformats.org/officeDocument/2006/relationships/hyperlink" Target="http://www.flies4fishing.com/images/Sheppard's%20Flies/AC%20Silver%20Fly%20Blue%20Tip%202012.JPG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hyperlink" Target="mailto:mail@flies4fishing.com?subject=Fly%20Order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images/Sheppard's%20Flies/Hot%20Head%20P-Y-Y.JPG" TargetMode="External"/><Relationship Id="rId3" Type="http://schemas.openxmlformats.org/officeDocument/2006/relationships/hyperlink" Target="http://www.flies4fishing.com/images/Sheppard's%20Flies/Hot%20Head%20B-B-O.JPG" TargetMode="External"/><Relationship Id="rId7" Type="http://schemas.openxmlformats.org/officeDocument/2006/relationships/hyperlink" Target="http://www.flies4fishing.com/images/Sheppard's%20Flies/Hot%20Head%20O-O-O.JPG" TargetMode="External"/><Relationship Id="rId2" Type="http://schemas.openxmlformats.org/officeDocument/2006/relationships/hyperlink" Target="http://www.fdlies4fishing.com/images/Sheppard's%20Flies/Hot%20Head%20B-B-G.JPG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hyperlink" Target="http://www.flies4fishing.com/images/Sheppard's%20Flies/Hot%20Head%20G-G-G.JPG" TargetMode="External"/><Relationship Id="rId5" Type="http://schemas.openxmlformats.org/officeDocument/2006/relationships/hyperlink" Target="http://www.flies4fishing.com/images/Sheppard's%20Flies/Hot%20Head%20B-B-Y.JPG" TargetMode="External"/><Relationship Id="rId4" Type="http://schemas.openxmlformats.org/officeDocument/2006/relationships/hyperlink" Target="http://www.flies4fishing.com/images/Sheppard's%20Flies/Hot%20Head%20B-B-W.JPG" TargetMode="External"/><Relationship Id="rId9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mail@flies4fishing.com?subject=Fly%20Order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mail@flies4fishing.com?subject=Fly%20Ord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=@NOW()" TargetMode="External"/><Relationship Id="rId2" Type="http://schemas.openxmlformats.org/officeDocument/2006/relationships/hyperlink" Target="http://www.flies4fishing.com/images/Sheppard's%20Flies/Black%20Ant.JPG" TargetMode="External"/><Relationship Id="rId1" Type="http://schemas.openxmlformats.org/officeDocument/2006/relationships/hyperlink" Target="mailto:mail@flies4fishing.com?subject=Fly%20Order" TargetMode="External"/><Relationship Id="rId4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mail@flies4fishing.com?subject=Fly%20Order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4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Marabou%20Muddler%20-%20Black.jpg" TargetMode="External"/><Relationship Id="rId7" Type="http://schemas.openxmlformats.org/officeDocument/2006/relationships/printerSettings" Target="../printerSettings/printerSettings36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hyperlink" Target="http://www.flies4fishing.com/images/Sheppard's%20Flies/Marabou%20Muddler%20-%20Yellow.jpg" TargetMode="External"/><Relationship Id="rId5" Type="http://schemas.openxmlformats.org/officeDocument/2006/relationships/hyperlink" Target="http://www.flies4fishing.com/images/Sheppard's%20Flies/Marabou%20Muddler%20-%20White.jpg" TargetMode="External"/><Relationship Id="rId4" Type="http://schemas.openxmlformats.org/officeDocument/2006/relationships/hyperlink" Target="http://www.flies4fishing.com/images/Sheppard's%20Flies/Marabou%20Muddler%20-%20Orange.JPG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hyperlink" Target="file:///E:\Users\Win7\images\Sheppard's%20Flies\Epoxy%20Minniow%20Albino.JPG" TargetMode="External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Relationship Id="rId4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5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5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lies4fishing.com/images/Sheppard's%20Flies/Black%20Bear%20-%20Orange%20Tip.JPG" TargetMode="External"/><Relationship Id="rId3" Type="http://schemas.openxmlformats.org/officeDocument/2006/relationships/hyperlink" Target="http://www.flies4fishing.com/images/Sheppard's%20Flies/Anne%20Greenway.JPG" TargetMode="External"/><Relationship Id="rId7" Type="http://schemas.openxmlformats.org/officeDocument/2006/relationships/hyperlink" Target="http://www.flies4fishing.com/images/Sheppard's%20Flies/Black%20Bear%20-%20Green%20Tip.JPG" TargetMode="External"/><Relationship Id="rId12" Type="http://schemas.openxmlformats.org/officeDocument/2006/relationships/printerSettings" Target="../printerSettings/printerSettings48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hyperlink" Target="http://www.flies4fishing.com/images/Sheppard's%20Flies/Big%20Interval%20Blue.jpg" TargetMode="External"/><Relationship Id="rId11" Type="http://schemas.openxmlformats.org/officeDocument/2006/relationships/hyperlink" Target="http://www.flies4fishing.com/images/Sheppard's%20Flies/Hairy%20Mary.jpg" TargetMode="External"/><Relationship Id="rId5" Type="http://schemas.openxmlformats.org/officeDocument/2006/relationships/hyperlink" Target="http://www.flies4fishing.com/images/Sheppard's%20Flies/Barnes%20Special.JPG" TargetMode="External"/><Relationship Id="rId10" Type="http://schemas.openxmlformats.org/officeDocument/2006/relationships/hyperlink" Target="http://www.flies4fishing.com/images/Sheppard's%20Flies/Silver%20Blue%202011.JPG" TargetMode="External"/><Relationship Id="rId4" Type="http://schemas.openxmlformats.org/officeDocument/2006/relationships/hyperlink" Target="http://www.flies4fishing.com/images/Sheppard's%20Flies/Badger.JPG" TargetMode="External"/><Relationship Id="rId9" Type="http://schemas.openxmlformats.org/officeDocument/2006/relationships/hyperlink" Target="http://www.flies4fishing.com/images/Sheppard's%20Flies/Black%20Bear%20-%20Red%20Tip.JPG" TargetMode="External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Black%20Bear%20Orange%20Tip%20JC.JPG" TargetMode="External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Relationship Id="rId4" Type="http://schemas.openxmlformats.org/officeDocument/2006/relationships/printerSettings" Target="../printerSettings/printerSettings49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Bomber%20Green%20White%20Orange%20Fl%20Yellow%20Chenille%20Tip.JPG" TargetMode="External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Relationship Id="rId4" Type="http://schemas.openxmlformats.org/officeDocument/2006/relationships/printerSettings" Target="../printerSettings/printerSettings52.bin"/></Relationships>
</file>

<file path=xl/worksheets/_rels/sheet6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6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4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6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.bin"/><Relationship Id="rId3" Type="http://schemas.openxmlformats.org/officeDocument/2006/relationships/hyperlink" Target="http://www.flies4fishing.com/images/Sheppard's%20Flies/Isonychia%20Sparkle%20Dun.jpg" TargetMode="External"/><Relationship Id="rId7" Type="http://schemas.openxmlformats.org/officeDocument/2006/relationships/hyperlink" Target="mailto:=@NOW()" TargetMode="External"/><Relationship Id="rId2" Type="http://schemas.openxmlformats.org/officeDocument/2006/relationships/hyperlink" Target="http://www.flies4fishing.com/images/Sheppard's%20Flies/Hendrickson%20SLS.jpg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hyperlink" Target="http://www.flies4fishing.com/images/Sheppard's%20Flies/Sulphur%20Dun%20SLS.jpg" TargetMode="External"/><Relationship Id="rId5" Type="http://schemas.openxmlformats.org/officeDocument/2006/relationships/hyperlink" Target="http://www.flies4fishing.com/images/Sheppard's%20Flies/March%20Brown%20SLS.jpg" TargetMode="External"/><Relationship Id="rId4" Type="http://schemas.openxmlformats.org/officeDocument/2006/relationships/hyperlink" Target="http://www.flies4fishing.com/images/Sheppard's%20Flies/light%20cahill%20SLS.jpg" TargetMode="External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Split%20Wing%20Bomber%20Green%20White%20Brown.jpg" TargetMode="External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Relationship Id="rId5" Type="http://schemas.openxmlformats.org/officeDocument/2006/relationships/printerSettings" Target="../printerSettings/printerSettings57.bin"/><Relationship Id="rId4" Type="http://schemas.openxmlformats.org/officeDocument/2006/relationships/hyperlink" Target="file:///E:\Users\Win7\images\Sheppard's%20Flies\Split-wing%20Bomber%20White%20White%20Orange.JPG" TargetMode="External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6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6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Bead%20Head%20Egg%20Orange%20Veiled.jpg" TargetMode="External"/><Relationship Id="rId2" Type="http://schemas.openxmlformats.org/officeDocument/2006/relationships/hyperlink" Target="http://www.flies4fishing.com/images/Sheppard's%20Flies/Bead%20Head%20Egg%20Orange.jpg" TargetMode="External"/><Relationship Id="rId1" Type="http://schemas.openxmlformats.org/officeDocument/2006/relationships/hyperlink" Target="mailto:mail@flies4fishing.com?subject=Fly%20Order" TargetMode="External"/><Relationship Id="rId4" Type="http://schemas.openxmlformats.org/officeDocument/2006/relationships/hyperlink" Target="mailto:=@NOW()" TargetMode="External"/></Relationships>
</file>

<file path=xl/worksheets/_rels/sheet7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1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7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2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7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7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Total%20Glow%20Blue.JPG" TargetMode="External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Relationship Id="rId4" Type="http://schemas.openxmlformats.org/officeDocument/2006/relationships/printerSettings" Target="../printerSettings/printerSettings64.bin"/></Relationships>
</file>

<file path=xl/worksheets/_rels/sheet7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5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7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6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76.xml.rels><?xml version="1.0" encoding="UTF-8" standalone="yes"?>
<Relationships xmlns="http://schemas.openxmlformats.org/package/2006/relationships"><Relationship Id="rId3" Type="http://schemas.openxmlformats.org/officeDocument/2006/relationships/hyperlink" Target="file:///E:\Users\Win7\images\Sheppard's%20Flies\Tube%20Fly%20Blue%20Charm%20Grey%20Squirrel%20Wing.JPG" TargetMode="External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printerSettings" Target="../printerSettings/printerSettings67.bin"/><Relationship Id="rId5" Type="http://schemas.openxmlformats.org/officeDocument/2006/relationships/hyperlink" Target="http://www.flies4fishing.com/images/Sheppard's%20Flies/Tube%20Fly%20Undertaker.JPG" TargetMode="External"/><Relationship Id="rId4" Type="http://schemas.openxmlformats.org/officeDocument/2006/relationships/hyperlink" Target="file:///E:\Users\Win7\images\Sheppard's%20Flies\Tube%20Fly%20Thunder%20&amp;%20Lightning%20Brown%20Squirrel%20Tail.JPG" TargetMode="External"/></Relationships>
</file>

<file path=xl/worksheets/_rels/sheet7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7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9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7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Blood%20Worm%20Flexx%20Red.JPG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hyperlink" Target="http://www.flies4fishing.com/images/Sheppard's%20Flies/Blood%20Worm%20Larva%20Red.JPG" TargetMode="External"/><Relationship Id="rId5" Type="http://schemas.openxmlformats.org/officeDocument/2006/relationships/hyperlink" Target="http://www.flies4fishing.com/images/Sheppard's%20Flies/Blood%20Worm%20Marabou%20Red.JPG" TargetMode="External"/><Relationship Id="rId4" Type="http://schemas.openxmlformats.org/officeDocument/2006/relationships/hyperlink" Target="http://www.flies4fishing.com/images/Sheppard's%20Flies/Blood%20Worm%20Holo%20Red.JPG" TargetMode="External"/></Relationships>
</file>

<file path=xl/worksheets/_rels/sheet8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1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8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Bee%20Wulff.JPG" TargetMode="External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8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hyperlink" Target="mailto:=@NOW()" TargetMode="External"/><Relationship Id="rId1" Type="http://schemas.openxmlformats.org/officeDocument/2006/relationships/hyperlink" Target="mailto:mail@flies4fishing.com?subject=Fly%20Orde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images/Sheppard's%20Flies/Purple%20Paddy.jpg" TargetMode="External"/><Relationship Id="rId2" Type="http://schemas.openxmlformats.org/officeDocument/2006/relationships/hyperlink" Target="http://www.flies4fishing.com/images/Sheppard's%20Flies/Bomber%20Natural;%20White;%20Orange.JPG" TargetMode="External"/><Relationship Id="rId1" Type="http://schemas.openxmlformats.org/officeDocument/2006/relationships/hyperlink" Target="mailto:mail@flies4fishing.com?subject=Fly%20Order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mailto:=@NOW()" TargetMode="External"/><Relationship Id="rId4" Type="http://schemas.openxmlformats.org/officeDocument/2006/relationships/hyperlink" Target="http://www.fliesa4fishing.com/images/Sheppard's%20Flies/Smurf%20Bomber%20White%20Hackle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25"/>
  <sheetViews>
    <sheetView showZeros="0" topLeftCell="A5" zoomScale="75" workbookViewId="0">
      <selection sqref="A1:J1"/>
    </sheetView>
  </sheetViews>
  <sheetFormatPr defaultRowHeight="12.75" x14ac:dyDescent="0.2"/>
  <cols>
    <col min="1" max="1" width="40.85546875" style="1" customWidth="1"/>
    <col min="2" max="2" width="36.5703125" style="1" customWidth="1"/>
    <col min="3" max="3" width="7.140625" style="1" customWidth="1"/>
    <col min="4" max="4" width="9.28515625" style="1" customWidth="1"/>
    <col min="5" max="5" width="33.5703125" style="1" customWidth="1"/>
    <col min="6" max="6" width="12" style="1" customWidth="1"/>
    <col min="7" max="7" width="22" style="1" customWidth="1"/>
    <col min="8" max="8" width="17.7109375" style="1" customWidth="1"/>
    <col min="9" max="9" width="27.42578125" style="1" customWidth="1"/>
    <col min="10" max="10" width="17.140625" style="1" customWidth="1"/>
    <col min="11" max="11" width="18.85546875" style="1" customWidth="1"/>
    <col min="12" max="16384" width="9.140625" style="1"/>
  </cols>
  <sheetData>
    <row r="1" spans="1:10" ht="30" x14ac:dyDescent="0.4">
      <c r="A1" s="258" t="s">
        <v>713</v>
      </c>
      <c r="B1" s="258"/>
      <c r="C1" s="258"/>
      <c r="D1" s="258"/>
      <c r="E1" s="258"/>
      <c r="F1" s="258"/>
      <c r="G1" s="258"/>
      <c r="H1" s="258"/>
      <c r="I1" s="258"/>
      <c r="J1" s="258"/>
    </row>
    <row r="2" spans="1:10" ht="30" x14ac:dyDescent="0.4">
      <c r="A2" s="259" t="s">
        <v>0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8" x14ac:dyDescent="0.25">
      <c r="A3" s="260"/>
      <c r="B3" s="260"/>
      <c r="C3" s="260"/>
      <c r="D3" s="260"/>
      <c r="E3" s="260"/>
      <c r="F3" s="260"/>
      <c r="G3" s="260"/>
      <c r="H3" s="260"/>
      <c r="I3" s="260"/>
      <c r="J3" s="260"/>
    </row>
    <row r="4" spans="1:10" ht="23.25" x14ac:dyDescent="0.2">
      <c r="A4" s="261" t="s">
        <v>7</v>
      </c>
      <c r="B4" s="261"/>
      <c r="C4" s="261"/>
      <c r="D4" s="261"/>
      <c r="E4" s="261"/>
      <c r="F4" s="261"/>
      <c r="G4" s="261"/>
      <c r="H4" s="261"/>
      <c r="I4" s="261"/>
      <c r="J4" s="261"/>
    </row>
    <row r="5" spans="1:10" ht="23.25" x14ac:dyDescent="0.35">
      <c r="A5" s="198" t="s">
        <v>714</v>
      </c>
      <c r="B5" s="198"/>
      <c r="C5" s="198"/>
      <c r="D5" s="198"/>
      <c r="E5" s="198"/>
      <c r="F5" s="198"/>
      <c r="G5" s="198"/>
      <c r="H5" s="198"/>
      <c r="I5" s="198"/>
      <c r="J5" s="198"/>
    </row>
    <row r="6" spans="1:10" ht="20.25" x14ac:dyDescent="0.3">
      <c r="A6" s="262">
        <f ca="1">TODAY()</f>
        <v>44848</v>
      </c>
      <c r="B6" s="262"/>
      <c r="C6" s="262"/>
      <c r="D6" s="262"/>
      <c r="E6" s="262"/>
      <c r="F6" s="262"/>
      <c r="G6" s="262"/>
      <c r="H6" s="262"/>
      <c r="I6" s="262"/>
      <c r="J6" s="262"/>
    </row>
    <row r="7" spans="1:10" ht="23.25" x14ac:dyDescent="0.2">
      <c r="A7" s="250" t="s">
        <v>715</v>
      </c>
      <c r="B7" s="250"/>
      <c r="C7" s="250"/>
      <c r="D7" s="250"/>
      <c r="E7" s="250"/>
      <c r="F7" s="250"/>
      <c r="G7" s="250"/>
      <c r="H7" s="250"/>
      <c r="I7" s="250"/>
      <c r="J7" s="250"/>
    </row>
    <row r="8" spans="1:10" ht="30" x14ac:dyDescent="0.2">
      <c r="A8" s="75" t="s">
        <v>716</v>
      </c>
      <c r="B8" s="251"/>
      <c r="C8" s="251"/>
      <c r="D8" s="251"/>
      <c r="E8" s="251"/>
      <c r="F8" s="251"/>
      <c r="G8" s="251"/>
      <c r="H8" s="251"/>
      <c r="I8" s="251"/>
      <c r="J8" s="251"/>
    </row>
    <row r="9" spans="1:10" ht="20.25" x14ac:dyDescent="0.2">
      <c r="A9" s="252" t="s">
        <v>717</v>
      </c>
      <c r="B9" s="252"/>
      <c r="C9" s="252"/>
      <c r="D9" s="76">
        <v>0</v>
      </c>
      <c r="E9" s="77" t="s">
        <v>698</v>
      </c>
      <c r="F9" s="78">
        <v>0</v>
      </c>
      <c r="G9" s="77" t="s">
        <v>718</v>
      </c>
      <c r="H9" s="78">
        <v>0</v>
      </c>
      <c r="I9" s="253" t="s">
        <v>719</v>
      </c>
      <c r="J9" s="253"/>
    </row>
    <row r="10" spans="1:10" ht="23.25" x14ac:dyDescent="0.2">
      <c r="A10" s="254" t="s">
        <v>720</v>
      </c>
      <c r="B10" s="255"/>
      <c r="C10" s="255"/>
      <c r="D10" s="255"/>
      <c r="E10" s="255"/>
      <c r="F10" s="255"/>
      <c r="G10" s="255"/>
      <c r="H10" s="255"/>
      <c r="I10" s="255"/>
      <c r="J10" s="255"/>
    </row>
    <row r="11" spans="1:10" ht="18" x14ac:dyDescent="0.25">
      <c r="A11" s="79">
        <v>0</v>
      </c>
      <c r="B11" s="80" t="s">
        <v>721</v>
      </c>
      <c r="C11" s="81">
        <f>IF(A11="x",0.05,0)</f>
        <v>0</v>
      </c>
      <c r="D11" s="79">
        <v>0</v>
      </c>
      <c r="E11" s="80" t="s">
        <v>722</v>
      </c>
      <c r="F11" s="81">
        <f>IF(D11="x",0.15,0)</f>
        <v>0</v>
      </c>
      <c r="G11" s="256" t="s">
        <v>723</v>
      </c>
      <c r="H11" s="256"/>
      <c r="I11" s="256"/>
      <c r="J11" s="256"/>
    </row>
    <row r="12" spans="1:10" ht="18" x14ac:dyDescent="0.25">
      <c r="A12" s="79">
        <v>0</v>
      </c>
      <c r="B12" s="80" t="s">
        <v>724</v>
      </c>
      <c r="C12" s="81">
        <f>IF(A12="x",0.12,0)</f>
        <v>0</v>
      </c>
      <c r="D12" s="79">
        <v>0</v>
      </c>
      <c r="E12" s="80" t="s">
        <v>725</v>
      </c>
      <c r="F12" s="81">
        <f>IF(D12="x",0.05,0)</f>
        <v>0</v>
      </c>
      <c r="G12" s="256"/>
      <c r="H12" s="256"/>
      <c r="I12" s="256"/>
      <c r="J12" s="256"/>
    </row>
    <row r="13" spans="1:10" ht="18" x14ac:dyDescent="0.25">
      <c r="A13" s="79">
        <v>0</v>
      </c>
      <c r="B13" s="80" t="s">
        <v>726</v>
      </c>
      <c r="C13" s="81">
        <f>IF(A13="x",0.13,0)</f>
        <v>0</v>
      </c>
      <c r="D13" s="79">
        <v>0</v>
      </c>
      <c r="E13" s="80" t="s">
        <v>727</v>
      </c>
      <c r="F13" s="81">
        <f>IF(D13="x",0.13,0)</f>
        <v>0</v>
      </c>
      <c r="G13" s="256"/>
      <c r="H13" s="256"/>
      <c r="I13" s="256"/>
      <c r="J13" s="256"/>
    </row>
    <row r="14" spans="1:10" ht="18" x14ac:dyDescent="0.25">
      <c r="A14" s="79">
        <v>0</v>
      </c>
      <c r="B14" s="80" t="s">
        <v>728</v>
      </c>
      <c r="C14" s="81">
        <f>IF(A14="x",0.13,0)</f>
        <v>0</v>
      </c>
      <c r="D14" s="79">
        <v>0</v>
      </c>
      <c r="E14" s="80" t="s">
        <v>729</v>
      </c>
      <c r="F14" s="81">
        <f>IF(D14="x",0.15,0)</f>
        <v>0</v>
      </c>
      <c r="G14" s="256"/>
      <c r="H14" s="256"/>
      <c r="I14" s="256"/>
      <c r="J14" s="256"/>
    </row>
    <row r="15" spans="1:10" ht="18" x14ac:dyDescent="0.25">
      <c r="A15" s="79">
        <v>0</v>
      </c>
      <c r="B15" s="80" t="s">
        <v>730</v>
      </c>
      <c r="C15" s="81">
        <f>IF(A15="x",0.15,0)</f>
        <v>0</v>
      </c>
      <c r="D15" s="79">
        <v>0</v>
      </c>
      <c r="E15" s="80" t="s">
        <v>731</v>
      </c>
      <c r="F15" s="82">
        <f>IF(D15="x",0.14975,0)</f>
        <v>0</v>
      </c>
      <c r="G15" s="256"/>
      <c r="H15" s="256"/>
      <c r="I15" s="256"/>
      <c r="J15" s="256"/>
    </row>
    <row r="16" spans="1:10" ht="18" x14ac:dyDescent="0.25">
      <c r="A16" s="79">
        <v>0</v>
      </c>
      <c r="B16" s="80" t="s">
        <v>732</v>
      </c>
      <c r="C16" s="81">
        <f>IF(A16="x",0.05,0)</f>
        <v>0</v>
      </c>
      <c r="D16" s="79">
        <v>0</v>
      </c>
      <c r="E16" s="80" t="s">
        <v>733</v>
      </c>
      <c r="F16" s="81">
        <f>IF(D16="x",0.1,0)</f>
        <v>0</v>
      </c>
      <c r="G16" s="256"/>
      <c r="H16" s="256"/>
      <c r="I16" s="256"/>
      <c r="J16" s="256"/>
    </row>
    <row r="17" spans="1:10" ht="23.25" x14ac:dyDescent="0.35">
      <c r="A17" s="83">
        <v>0</v>
      </c>
      <c r="B17" s="80" t="s">
        <v>734</v>
      </c>
      <c r="C17" s="84">
        <f>IF(A17="x",0.05,0)</f>
        <v>0</v>
      </c>
      <c r="D17" s="267" t="s">
        <v>735</v>
      </c>
      <c r="E17" s="268"/>
      <c r="F17" s="268"/>
      <c r="G17" s="268"/>
      <c r="H17" s="268"/>
      <c r="I17" s="269"/>
      <c r="J17" s="85">
        <f>C11+C12+C13+C14+C15+C16+C17+F11+F12+F13+F14+F15+F16</f>
        <v>0</v>
      </c>
    </row>
    <row r="18" spans="1:10" ht="23.25" x14ac:dyDescent="0.35">
      <c r="A18" s="270"/>
      <c r="B18" s="270"/>
      <c r="C18" s="270"/>
      <c r="D18" s="270"/>
      <c r="E18" s="270"/>
      <c r="F18" s="270"/>
      <c r="G18" s="270"/>
      <c r="H18" s="270"/>
      <c r="I18" s="270"/>
      <c r="J18" s="270"/>
    </row>
    <row r="19" spans="1:10" ht="30" x14ac:dyDescent="0.4">
      <c r="A19" s="86" t="s">
        <v>736</v>
      </c>
      <c r="B19" s="245" t="s">
        <v>737</v>
      </c>
      <c r="C19" s="246"/>
      <c r="D19" s="246"/>
      <c r="E19" s="246"/>
      <c r="F19" s="246"/>
      <c r="G19" s="246"/>
      <c r="H19" s="246"/>
      <c r="I19" s="247"/>
      <c r="J19" s="87">
        <v>0</v>
      </c>
    </row>
    <row r="20" spans="1:10" ht="23.25" x14ac:dyDescent="0.35">
      <c r="A20" s="248" t="s">
        <v>738</v>
      </c>
      <c r="B20" s="249"/>
      <c r="C20" s="249"/>
      <c r="D20" s="249"/>
      <c r="E20" s="249"/>
      <c r="F20" s="249"/>
      <c r="G20" s="249"/>
      <c r="H20" s="249"/>
      <c r="I20" s="249"/>
      <c r="J20" s="249"/>
    </row>
    <row r="21" spans="1:10" ht="35.1" customHeight="1" x14ac:dyDescent="0.4">
      <c r="A21" s="264" t="s">
        <v>739</v>
      </c>
      <c r="B21" s="264"/>
      <c r="C21" s="264"/>
      <c r="D21" s="264"/>
      <c r="E21" s="264"/>
      <c r="F21" s="264"/>
      <c r="G21" s="264"/>
      <c r="H21" s="264"/>
      <c r="I21" s="264"/>
      <c r="J21" s="264"/>
    </row>
    <row r="22" spans="1:10" ht="23.25" x14ac:dyDescent="0.2">
      <c r="A22" s="265" t="s">
        <v>740</v>
      </c>
      <c r="B22" s="266"/>
      <c r="C22" s="266"/>
      <c r="D22" s="266"/>
      <c r="E22" s="266"/>
      <c r="F22" s="266"/>
      <c r="G22" s="266"/>
      <c r="H22" s="266"/>
      <c r="I22" s="266"/>
      <c r="J22" s="266"/>
    </row>
    <row r="23" spans="1:10" ht="30" x14ac:dyDescent="0.2">
      <c r="A23" s="75" t="s">
        <v>741</v>
      </c>
      <c r="B23" s="257" t="s">
        <v>823</v>
      </c>
      <c r="C23" s="257"/>
      <c r="D23" s="257"/>
      <c r="E23" s="257"/>
      <c r="F23" s="257"/>
      <c r="G23" s="257"/>
      <c r="H23" s="257"/>
      <c r="I23" s="257"/>
      <c r="J23" s="165">
        <v>0</v>
      </c>
    </row>
    <row r="24" spans="1:10" ht="23.25" x14ac:dyDescent="0.2">
      <c r="A24" s="88" t="s">
        <v>675</v>
      </c>
      <c r="B24" s="217" t="s">
        <v>4</v>
      </c>
      <c r="C24" s="218"/>
      <c r="D24" s="218"/>
      <c r="E24" s="218"/>
      <c r="F24" s="219"/>
      <c r="G24" s="89" t="s">
        <v>680</v>
      </c>
      <c r="H24" s="220">
        <v>0</v>
      </c>
      <c r="I24" s="221"/>
      <c r="J24" s="222"/>
    </row>
    <row r="25" spans="1:10" ht="23.25" x14ac:dyDescent="0.2">
      <c r="A25" s="223" t="s">
        <v>676</v>
      </c>
      <c r="B25" s="225" t="s">
        <v>4</v>
      </c>
      <c r="C25" s="226"/>
      <c r="D25" s="226"/>
      <c r="E25" s="226"/>
      <c r="F25" s="227"/>
      <c r="G25" s="89" t="s">
        <v>25</v>
      </c>
      <c r="H25" s="220">
        <v>0</v>
      </c>
      <c r="I25" s="221"/>
      <c r="J25" s="222"/>
    </row>
    <row r="26" spans="1:10" ht="23.25" x14ac:dyDescent="0.2">
      <c r="A26" s="224"/>
      <c r="B26" s="217" t="s">
        <v>4</v>
      </c>
      <c r="C26" s="218"/>
      <c r="D26" s="218"/>
      <c r="E26" s="218"/>
      <c r="F26" s="219"/>
      <c r="G26" s="89" t="s">
        <v>12</v>
      </c>
      <c r="H26" s="220">
        <v>0</v>
      </c>
      <c r="I26" s="221"/>
      <c r="J26" s="222"/>
    </row>
    <row r="27" spans="1:10" ht="23.25" x14ac:dyDescent="0.2">
      <c r="A27" s="88" t="s">
        <v>677</v>
      </c>
      <c r="B27" s="217" t="s">
        <v>4</v>
      </c>
      <c r="C27" s="218"/>
      <c r="D27" s="218"/>
      <c r="E27" s="218"/>
      <c r="F27" s="219"/>
      <c r="G27" s="89" t="s">
        <v>7</v>
      </c>
      <c r="H27" s="242">
        <v>0</v>
      </c>
      <c r="I27" s="243"/>
      <c r="J27" s="244"/>
    </row>
    <row r="28" spans="1:10" ht="23.25" x14ac:dyDescent="0.2">
      <c r="A28" s="88" t="s">
        <v>678</v>
      </c>
      <c r="B28" s="207" t="s">
        <v>4</v>
      </c>
      <c r="C28" s="208"/>
      <c r="D28" s="208"/>
      <c r="E28" s="208"/>
      <c r="F28" s="209"/>
      <c r="G28" s="89" t="s">
        <v>14</v>
      </c>
      <c r="H28" s="210">
        <f>G125</f>
        <v>0</v>
      </c>
      <c r="I28" s="211"/>
      <c r="J28" s="212"/>
    </row>
    <row r="29" spans="1:10" ht="23.25" x14ac:dyDescent="0.2">
      <c r="A29" s="88" t="s">
        <v>8</v>
      </c>
      <c r="B29" s="217" t="s">
        <v>4</v>
      </c>
      <c r="C29" s="218"/>
      <c r="D29" s="218"/>
      <c r="E29" s="218"/>
      <c r="F29" s="219"/>
      <c r="G29" s="90" t="s">
        <v>81</v>
      </c>
      <c r="H29" s="171">
        <f>I125</f>
        <v>0</v>
      </c>
      <c r="I29" s="229"/>
      <c r="J29" s="172"/>
    </row>
    <row r="30" spans="1:10" ht="23.25" x14ac:dyDescent="0.2">
      <c r="A30" s="230" t="str">
        <f>IF(H29&gt;0,"Thank you for the order.","Visit our Website")</f>
        <v>Visit our Website</v>
      </c>
      <c r="B30" s="231"/>
      <c r="C30" s="231"/>
      <c r="D30" s="231"/>
      <c r="E30" s="231"/>
      <c r="F30" s="232"/>
      <c r="G30" s="90" t="s">
        <v>80</v>
      </c>
      <c r="H30" s="239">
        <f>IF(OR(H29=0,I37="x"),0,18)</f>
        <v>0</v>
      </c>
      <c r="I30" s="240"/>
      <c r="J30" s="241"/>
    </row>
    <row r="31" spans="1:10" ht="23.25" x14ac:dyDescent="0.2">
      <c r="A31" s="233"/>
      <c r="B31" s="234"/>
      <c r="C31" s="234"/>
      <c r="D31" s="234"/>
      <c r="E31" s="234"/>
      <c r="F31" s="235"/>
      <c r="G31" s="90" t="s">
        <v>695</v>
      </c>
      <c r="H31" s="171">
        <f>H29+H30</f>
        <v>0</v>
      </c>
      <c r="I31" s="229"/>
      <c r="J31" s="172"/>
    </row>
    <row r="32" spans="1:10" ht="23.25" x14ac:dyDescent="0.2">
      <c r="A32" s="233"/>
      <c r="B32" s="234"/>
      <c r="C32" s="234"/>
      <c r="D32" s="234"/>
      <c r="E32" s="234"/>
      <c r="F32" s="235"/>
      <c r="G32" s="90" t="s">
        <v>742</v>
      </c>
      <c r="H32" s="91">
        <f>J17</f>
        <v>0</v>
      </c>
      <c r="I32" s="171">
        <f>H31*H32</f>
        <v>0</v>
      </c>
      <c r="J32" s="172"/>
    </row>
    <row r="33" spans="1:10" ht="23.25" x14ac:dyDescent="0.2">
      <c r="A33" s="236"/>
      <c r="B33" s="237"/>
      <c r="C33" s="237"/>
      <c r="D33" s="237"/>
      <c r="E33" s="237"/>
      <c r="F33" s="238"/>
      <c r="G33" s="90" t="s">
        <v>15</v>
      </c>
      <c r="H33" s="171">
        <f>H31+I32</f>
        <v>0</v>
      </c>
      <c r="I33" s="229"/>
      <c r="J33" s="172"/>
    </row>
    <row r="34" spans="1:10" ht="18" x14ac:dyDescent="0.2">
      <c r="A34" s="216"/>
      <c r="B34" s="216"/>
      <c r="C34" s="216"/>
      <c r="D34" s="216"/>
      <c r="E34" s="216"/>
      <c r="F34" s="216"/>
      <c r="G34" s="216"/>
      <c r="H34" s="216"/>
      <c r="I34" s="216"/>
      <c r="J34" s="216"/>
    </row>
    <row r="35" spans="1:10" ht="23.25" x14ac:dyDescent="0.2">
      <c r="A35" s="213" t="s">
        <v>650</v>
      </c>
      <c r="B35" s="213"/>
      <c r="C35" s="213"/>
      <c r="D35" s="213"/>
      <c r="E35" s="213"/>
      <c r="F35" s="213"/>
      <c r="G35" s="213"/>
      <c r="H35" s="213"/>
      <c r="I35" s="213"/>
      <c r="J35" s="213"/>
    </row>
    <row r="36" spans="1:10" ht="23.25" x14ac:dyDescent="0.2">
      <c r="A36" s="214" t="s">
        <v>743</v>
      </c>
      <c r="B36" s="214"/>
      <c r="C36" s="214"/>
      <c r="D36" s="214"/>
      <c r="E36" s="214"/>
      <c r="F36" s="214"/>
      <c r="G36" s="214"/>
      <c r="H36" s="214"/>
      <c r="I36" s="215">
        <f ca="1">NOW()</f>
        <v>44848.553672685186</v>
      </c>
      <c r="J36" s="215"/>
    </row>
    <row r="37" spans="1:10" ht="30" x14ac:dyDescent="0.4">
      <c r="A37" s="86" t="s">
        <v>744</v>
      </c>
      <c r="B37" s="214" t="s">
        <v>745</v>
      </c>
      <c r="C37" s="214"/>
      <c r="D37" s="214"/>
      <c r="E37" s="214"/>
      <c r="F37" s="214"/>
      <c r="G37" s="214"/>
      <c r="H37" s="214"/>
      <c r="I37" s="228">
        <v>0</v>
      </c>
      <c r="J37" s="228"/>
    </row>
    <row r="38" spans="1:10" ht="30" x14ac:dyDescent="0.4">
      <c r="A38" s="86" t="s">
        <v>746</v>
      </c>
      <c r="B38" s="196" t="s">
        <v>747</v>
      </c>
      <c r="C38" s="196"/>
      <c r="D38" s="196"/>
      <c r="E38" s="196"/>
      <c r="F38" s="196"/>
      <c r="G38" s="196"/>
      <c r="H38" s="196"/>
      <c r="I38" s="197"/>
      <c r="J38" s="197"/>
    </row>
    <row r="39" spans="1:10" ht="23.25" x14ac:dyDescent="0.35">
      <c r="A39" s="198" t="s">
        <v>6</v>
      </c>
      <c r="B39" s="198"/>
      <c r="C39" s="198"/>
      <c r="D39" s="198"/>
      <c r="E39" s="198"/>
      <c r="F39" s="198"/>
      <c r="G39" s="198"/>
      <c r="H39" s="198"/>
      <c r="I39" s="198"/>
      <c r="J39" s="198"/>
    </row>
    <row r="40" spans="1:10" ht="18" x14ac:dyDescent="0.25">
      <c r="A40" s="199"/>
      <c r="B40" s="199"/>
      <c r="C40" s="199"/>
      <c r="D40" s="199"/>
      <c r="E40" s="199"/>
      <c r="F40" s="199"/>
      <c r="G40" s="199"/>
      <c r="H40" s="199"/>
      <c r="I40" s="199"/>
      <c r="J40" s="199"/>
    </row>
    <row r="41" spans="1:10" ht="23.25" x14ac:dyDescent="0.35">
      <c r="A41" s="191" t="s">
        <v>23</v>
      </c>
      <c r="B41" s="192"/>
      <c r="C41" s="192"/>
      <c r="D41" s="192"/>
      <c r="E41" s="192"/>
      <c r="F41" s="193"/>
      <c r="G41" s="194" t="s">
        <v>24</v>
      </c>
      <c r="H41" s="195"/>
      <c r="I41" s="189" t="s">
        <v>15</v>
      </c>
      <c r="J41" s="190"/>
    </row>
    <row r="42" spans="1:10" ht="23.25" x14ac:dyDescent="0.35">
      <c r="A42" s="200" t="s">
        <v>22</v>
      </c>
      <c r="B42" s="200"/>
      <c r="C42" s="200"/>
      <c r="D42" s="200"/>
      <c r="E42" s="200"/>
      <c r="F42" s="200"/>
      <c r="G42" s="180">
        <f>'Angler''s Choice Flies'!I14</f>
        <v>0</v>
      </c>
      <c r="H42" s="180"/>
      <c r="I42" s="173">
        <f>'Angler''s Choice Flies'!I30</f>
        <v>0</v>
      </c>
      <c r="J42" s="173"/>
    </row>
    <row r="43" spans="1:10" ht="23.25" x14ac:dyDescent="0.35">
      <c r="A43" s="201" t="s">
        <v>26</v>
      </c>
      <c r="B43" s="201"/>
      <c r="C43" s="201"/>
      <c r="D43" s="201"/>
      <c r="E43" s="201"/>
      <c r="F43" s="201"/>
      <c r="G43" s="180">
        <f>Ants!I14</f>
        <v>0</v>
      </c>
      <c r="H43" s="180"/>
      <c r="I43" s="173">
        <f>Ants!I15</f>
        <v>0</v>
      </c>
      <c r="J43" s="173"/>
    </row>
    <row r="44" spans="1:10" ht="23.25" x14ac:dyDescent="0.35">
      <c r="A44" s="201" t="s">
        <v>27</v>
      </c>
      <c r="B44" s="201"/>
      <c r="C44" s="201"/>
      <c r="D44" s="201"/>
      <c r="E44" s="201"/>
      <c r="F44" s="201"/>
      <c r="G44" s="180">
        <f>Baitfish!I14</f>
        <v>0</v>
      </c>
      <c r="H44" s="180"/>
      <c r="I44" s="173">
        <f>Baitfish!I15</f>
        <v>0</v>
      </c>
      <c r="J44" s="173"/>
    </row>
    <row r="45" spans="1:10" ht="23.25" x14ac:dyDescent="0.35">
      <c r="A45" s="201" t="s">
        <v>28</v>
      </c>
      <c r="B45" s="201"/>
      <c r="C45" s="201"/>
      <c r="D45" s="201"/>
      <c r="E45" s="201"/>
      <c r="F45" s="201"/>
      <c r="G45" s="180">
        <f>Beetles!I14</f>
        <v>0</v>
      </c>
      <c r="H45" s="180"/>
      <c r="I45" s="173">
        <f>Beetles!I15</f>
        <v>0</v>
      </c>
      <c r="J45" s="173"/>
    </row>
    <row r="46" spans="1:10" ht="23.25" x14ac:dyDescent="0.35">
      <c r="A46" s="166" t="s">
        <v>751</v>
      </c>
      <c r="B46" s="167"/>
      <c r="C46" s="167"/>
      <c r="D46" s="167"/>
      <c r="E46" s="167"/>
      <c r="F46" s="168"/>
      <c r="G46" s="176">
        <f>'Beadhead Eggs'!H14</f>
        <v>0</v>
      </c>
      <c r="H46" s="177"/>
      <c r="I46" s="185">
        <f>'Beadhead Eggs'!H15</f>
        <v>0</v>
      </c>
      <c r="J46" s="186"/>
    </row>
    <row r="47" spans="1:10" s="138" customFormat="1" ht="23.25" x14ac:dyDescent="0.35">
      <c r="A47" s="202" t="s">
        <v>808</v>
      </c>
      <c r="B47" s="203"/>
      <c r="C47" s="203"/>
      <c r="D47" s="203"/>
      <c r="E47" s="203"/>
      <c r="F47" s="204"/>
      <c r="G47" s="205">
        <f>'Blood Worms'!H14</f>
        <v>0</v>
      </c>
      <c r="H47" s="206"/>
      <c r="I47" s="187">
        <f>'Blood Worms'!H15</f>
        <v>0</v>
      </c>
      <c r="J47" s="188"/>
    </row>
    <row r="48" spans="1:10" ht="23.25" x14ac:dyDescent="0.35">
      <c r="A48" s="201" t="s">
        <v>29</v>
      </c>
      <c r="B48" s="201"/>
      <c r="C48" s="201"/>
      <c r="D48" s="201"/>
      <c r="E48" s="201"/>
      <c r="F48" s="201"/>
      <c r="G48" s="180">
        <f>Bombers!H14</f>
        <v>0</v>
      </c>
      <c r="H48" s="180"/>
      <c r="I48" s="173">
        <f>Bombers!H15</f>
        <v>0</v>
      </c>
      <c r="J48" s="173"/>
    </row>
    <row r="49" spans="1:10" ht="23.25" x14ac:dyDescent="0.35">
      <c r="A49" s="201" t="s">
        <v>30</v>
      </c>
      <c r="B49" s="201"/>
      <c r="C49" s="201"/>
      <c r="D49" s="201"/>
      <c r="E49" s="201"/>
      <c r="F49" s="201"/>
      <c r="G49" s="180">
        <f>'Buck Bugs'!I14</f>
        <v>0</v>
      </c>
      <c r="H49" s="180"/>
      <c r="I49" s="173">
        <f>'Buck Bugs'!I15</f>
        <v>0</v>
      </c>
      <c r="J49" s="173"/>
    </row>
    <row r="50" spans="1:10" ht="23.25" x14ac:dyDescent="0.35">
      <c r="A50" s="201" t="s">
        <v>31</v>
      </c>
      <c r="B50" s="201"/>
      <c r="C50" s="201"/>
      <c r="D50" s="201"/>
      <c r="E50" s="201"/>
      <c r="F50" s="201"/>
      <c r="G50" s="180">
        <f>Bugs!I14</f>
        <v>0</v>
      </c>
      <c r="H50" s="180"/>
      <c r="I50" s="173">
        <f>Bugs!I15</f>
        <v>0</v>
      </c>
      <c r="J50" s="173"/>
    </row>
    <row r="51" spans="1:10" ht="23.25" x14ac:dyDescent="0.35">
      <c r="A51" s="201" t="s">
        <v>32</v>
      </c>
      <c r="B51" s="201"/>
      <c r="C51" s="201"/>
      <c r="D51" s="201"/>
      <c r="E51" s="201"/>
      <c r="F51" s="201"/>
      <c r="G51" s="180">
        <f>'Bugs Double Hook'!I14 'Bugs Double Hook'!I14</f>
        <v>0</v>
      </c>
      <c r="H51" s="180"/>
      <c r="I51" s="173">
        <f>'Bugs Double Hook'!I15</f>
        <v>0</v>
      </c>
      <c r="J51" s="173"/>
    </row>
    <row r="52" spans="1:10" ht="23.25" x14ac:dyDescent="0.35">
      <c r="A52" s="201" t="s">
        <v>107</v>
      </c>
      <c r="B52" s="201"/>
      <c r="C52" s="201"/>
      <c r="D52" s="201"/>
      <c r="E52" s="201"/>
      <c r="F52" s="201"/>
      <c r="G52" s="180">
        <f>'Bumble Bee Bombers'!H14</f>
        <v>0</v>
      </c>
      <c r="H52" s="180"/>
      <c r="I52" s="173">
        <f>'Bumble Bee Bombers'!H15</f>
        <v>0</v>
      </c>
      <c r="J52" s="173"/>
    </row>
    <row r="53" spans="1:10" ht="23.25" x14ac:dyDescent="0.35">
      <c r="A53" s="201" t="s">
        <v>147</v>
      </c>
      <c r="B53" s="201"/>
      <c r="C53" s="201"/>
      <c r="D53" s="201"/>
      <c r="E53" s="201"/>
      <c r="F53" s="201"/>
      <c r="G53" s="180">
        <f>'ButterFlies Dry - Collar Hackle'!I14</f>
        <v>0</v>
      </c>
      <c r="H53" s="180"/>
      <c r="I53" s="173">
        <f>'ButterFlies Dry - Collar Hackle'!I15</f>
        <v>0</v>
      </c>
      <c r="J53" s="173"/>
    </row>
    <row r="54" spans="1:10" ht="23.25" x14ac:dyDescent="0.35">
      <c r="A54" s="201" t="s">
        <v>33</v>
      </c>
      <c r="B54" s="201"/>
      <c r="C54" s="201"/>
      <c r="D54" s="201"/>
      <c r="E54" s="201"/>
      <c r="F54" s="201"/>
      <c r="G54" s="180">
        <f>'Butterflies Dry - No Collar '!I14</f>
        <v>0</v>
      </c>
      <c r="H54" s="180"/>
      <c r="I54" s="173">
        <f>'Butterflies Dry - No Collar '!I15</f>
        <v>0</v>
      </c>
      <c r="J54" s="173"/>
    </row>
    <row r="55" spans="1:10" s="127" customFormat="1" ht="23.25" x14ac:dyDescent="0.35">
      <c r="A55" s="201" t="s">
        <v>34</v>
      </c>
      <c r="B55" s="201"/>
      <c r="C55" s="201"/>
      <c r="D55" s="201"/>
      <c r="E55" s="201"/>
      <c r="F55" s="201"/>
      <c r="G55" s="180">
        <f>'Butterflies Wet'!I14</f>
        <v>0</v>
      </c>
      <c r="H55" s="180"/>
      <c r="I55" s="173">
        <f>'Butterflies Wet'!I15</f>
        <v>0</v>
      </c>
      <c r="J55" s="173"/>
    </row>
    <row r="56" spans="1:10" s="127" customFormat="1" ht="23.25" x14ac:dyDescent="0.35">
      <c r="A56" s="166" t="s">
        <v>799</v>
      </c>
      <c r="B56" s="167"/>
      <c r="C56" s="167"/>
      <c r="D56" s="167"/>
      <c r="E56" s="167"/>
      <c r="F56" s="168"/>
      <c r="G56" s="176">
        <f>'CBC Flies - Wet'!I14</f>
        <v>0</v>
      </c>
      <c r="H56" s="177"/>
      <c r="I56" s="185">
        <f>'CBC Flies - Wet'!I15</f>
        <v>0</v>
      </c>
      <c r="J56" s="186"/>
    </row>
    <row r="57" spans="1:10" s="127" customFormat="1" ht="23.25" x14ac:dyDescent="0.35">
      <c r="A57" s="201" t="s">
        <v>35</v>
      </c>
      <c r="B57" s="201"/>
      <c r="C57" s="201"/>
      <c r="D57" s="201"/>
      <c r="E57" s="201"/>
      <c r="F57" s="201"/>
      <c r="G57" s="180">
        <f>Cossebooms!I14</f>
        <v>0</v>
      </c>
      <c r="H57" s="180"/>
      <c r="I57" s="173">
        <f>Cossebooms!I15</f>
        <v>0</v>
      </c>
      <c r="J57" s="173"/>
    </row>
    <row r="58" spans="1:10" s="127" customFormat="1" ht="23.25" x14ac:dyDescent="0.35">
      <c r="A58" s="201" t="s">
        <v>180</v>
      </c>
      <c r="B58" s="201"/>
      <c r="C58" s="201"/>
      <c r="D58" s="201"/>
      <c r="E58" s="201"/>
      <c r="F58" s="201"/>
      <c r="G58" s="180">
        <f>'Crystal Eggs'!G14</f>
        <v>0</v>
      </c>
      <c r="H58" s="180"/>
      <c r="I58" s="173">
        <f>'Crystal Eggs'!G15</f>
        <v>0</v>
      </c>
      <c r="J58" s="173"/>
    </row>
    <row r="59" spans="1:10" s="127" customFormat="1" ht="23.25" x14ac:dyDescent="0.35">
      <c r="A59" s="201" t="s">
        <v>181</v>
      </c>
      <c r="B59" s="201"/>
      <c r="C59" s="201"/>
      <c r="D59" s="201"/>
      <c r="E59" s="201"/>
      <c r="F59" s="201"/>
      <c r="G59" s="180">
        <f>'Damsel Flies'!F14</f>
        <v>0</v>
      </c>
      <c r="H59" s="180"/>
      <c r="I59" s="173">
        <f>'Damsel Flies'!F15</f>
        <v>0</v>
      </c>
      <c r="J59" s="173"/>
    </row>
    <row r="60" spans="1:10" s="127" customFormat="1" ht="23.25" x14ac:dyDescent="0.35">
      <c r="A60" s="201" t="s">
        <v>182</v>
      </c>
      <c r="B60" s="201"/>
      <c r="C60" s="201"/>
      <c r="D60" s="201"/>
      <c r="E60" s="201"/>
      <c r="F60" s="201"/>
      <c r="G60" s="180">
        <f>'Dark Water Flies'!I14</f>
        <v>0</v>
      </c>
      <c r="H60" s="180"/>
      <c r="I60" s="173">
        <f>'Dark Water Flies'!I15</f>
        <v>0</v>
      </c>
      <c r="J60" s="173"/>
    </row>
    <row r="61" spans="1:10" s="127" customFormat="1" ht="23.25" x14ac:dyDescent="0.35">
      <c r="A61" s="201" t="s">
        <v>36</v>
      </c>
      <c r="B61" s="201"/>
      <c r="C61" s="201"/>
      <c r="D61" s="201"/>
      <c r="E61" s="201"/>
      <c r="F61" s="201"/>
      <c r="G61" s="180">
        <f>'Deer Hair Frogs'!I14</f>
        <v>0</v>
      </c>
      <c r="H61" s="180"/>
      <c r="I61" s="173">
        <f>'Deer Hair Frogs'!I15</f>
        <v>0</v>
      </c>
      <c r="J61" s="173"/>
    </row>
    <row r="62" spans="1:10" s="127" customFormat="1" ht="23.25" x14ac:dyDescent="0.35">
      <c r="A62" s="166" t="s">
        <v>792</v>
      </c>
      <c r="B62" s="167"/>
      <c r="C62" s="167"/>
      <c r="D62" s="167"/>
      <c r="E62" s="167"/>
      <c r="F62" s="168"/>
      <c r="G62" s="176">
        <f>'Drifter Flies'!I14</f>
        <v>0</v>
      </c>
      <c r="H62" s="177"/>
      <c r="I62" s="185">
        <f>'Drifter Flies'!I15</f>
        <v>0</v>
      </c>
      <c r="J62" s="186"/>
    </row>
    <row r="63" spans="1:10" s="127" customFormat="1" ht="23.25" x14ac:dyDescent="0.35">
      <c r="A63" s="201" t="s">
        <v>544</v>
      </c>
      <c r="B63" s="201"/>
      <c r="C63" s="201"/>
      <c r="D63" s="201"/>
      <c r="E63" s="201"/>
      <c r="F63" s="201"/>
      <c r="G63" s="180">
        <f>'Egg Sucking Leeches'!I14</f>
        <v>0</v>
      </c>
      <c r="H63" s="180"/>
      <c r="I63" s="173">
        <f>'Egg Sucking Leeches'!I15</f>
        <v>0</v>
      </c>
      <c r="J63" s="173"/>
    </row>
    <row r="64" spans="1:10" s="127" customFormat="1" ht="23.25" x14ac:dyDescent="0.35">
      <c r="A64" s="200" t="s">
        <v>207</v>
      </c>
      <c r="B64" s="200"/>
      <c r="C64" s="200"/>
      <c r="D64" s="200"/>
      <c r="E64" s="200"/>
      <c r="F64" s="200"/>
      <c r="G64" s="180">
        <f>'Epoxy Minnows - Weighted'!H14</f>
        <v>0</v>
      </c>
      <c r="H64" s="180"/>
      <c r="I64" s="173">
        <f>'Epoxy Minnows - Weighted'!H15</f>
        <v>0</v>
      </c>
      <c r="J64" s="173"/>
    </row>
    <row r="65" spans="1:10" ht="23.25" x14ac:dyDescent="0.35">
      <c r="A65" s="201" t="s">
        <v>37</v>
      </c>
      <c r="B65" s="201"/>
      <c r="C65" s="201"/>
      <c r="D65" s="201"/>
      <c r="E65" s="201"/>
      <c r="F65" s="201"/>
      <c r="G65" s="180">
        <f>'Extended Body Mayflies'!F14</f>
        <v>0</v>
      </c>
      <c r="H65" s="180"/>
      <c r="I65" s="173">
        <f>'Extended Body Mayflies'!F14</f>
        <v>0</v>
      </c>
      <c r="J65" s="173"/>
    </row>
    <row r="66" spans="1:10" ht="23.25" x14ac:dyDescent="0.35">
      <c r="A66" s="201" t="s">
        <v>214</v>
      </c>
      <c r="B66" s="201"/>
      <c r="C66" s="201"/>
      <c r="D66" s="201"/>
      <c r="E66" s="201"/>
      <c r="F66" s="201"/>
      <c r="G66" s="180">
        <f>'Flash Bombers'!H14</f>
        <v>0</v>
      </c>
      <c r="H66" s="180"/>
      <c r="I66" s="173">
        <f>'Flash Bombers'!H15</f>
        <v>0</v>
      </c>
      <c r="J66" s="173"/>
    </row>
    <row r="67" spans="1:10" ht="23.25" x14ac:dyDescent="0.35">
      <c r="A67" s="201" t="s">
        <v>227</v>
      </c>
      <c r="B67" s="201"/>
      <c r="C67" s="201"/>
      <c r="D67" s="201"/>
      <c r="E67" s="201"/>
      <c r="F67" s="201"/>
      <c r="G67" s="180">
        <f>'Flies With Eyes'!H14</f>
        <v>0</v>
      </c>
      <c r="H67" s="180"/>
      <c r="I67" s="173">
        <f>'Flies With Eyes'!H15</f>
        <v>0</v>
      </c>
      <c r="J67" s="173"/>
    </row>
    <row r="68" spans="1:10" ht="23.25" x14ac:dyDescent="0.35">
      <c r="A68" s="201" t="s">
        <v>38</v>
      </c>
      <c r="B68" s="201"/>
      <c r="C68" s="201"/>
      <c r="D68" s="201"/>
      <c r="E68" s="201"/>
      <c r="F68" s="201"/>
      <c r="G68" s="180">
        <f>'Foam Bombers'!H14</f>
        <v>0</v>
      </c>
      <c r="H68" s="180"/>
      <c r="I68" s="173">
        <f>'Foam Bombers'!H15</f>
        <v>0</v>
      </c>
      <c r="J68" s="173"/>
    </row>
    <row r="69" spans="1:10" ht="23.25" x14ac:dyDescent="0.35">
      <c r="A69" s="201" t="s">
        <v>39</v>
      </c>
      <c r="B69" s="201"/>
      <c r="C69" s="201"/>
      <c r="D69" s="201"/>
      <c r="E69" s="201"/>
      <c r="F69" s="201"/>
      <c r="G69" s="180">
        <f>'Foam Bugs'!H14</f>
        <v>0</v>
      </c>
      <c r="H69" s="180"/>
      <c r="I69" s="173">
        <f>'Foam Bugs'!H15</f>
        <v>0</v>
      </c>
      <c r="J69" s="173"/>
    </row>
    <row r="70" spans="1:10" s="138" customFormat="1" ht="23.25" x14ac:dyDescent="0.35">
      <c r="A70" s="202" t="s">
        <v>813</v>
      </c>
      <c r="B70" s="203"/>
      <c r="C70" s="203"/>
      <c r="D70" s="203"/>
      <c r="E70" s="203"/>
      <c r="F70" s="204"/>
      <c r="G70" s="205">
        <f>'Glitter Bugs'!I14</f>
        <v>0</v>
      </c>
      <c r="H70" s="206"/>
      <c r="I70" s="183">
        <f>'Glitter Bugs'!I15</f>
        <v>0</v>
      </c>
      <c r="J70" s="184"/>
    </row>
    <row r="71" spans="1:10" ht="23.25" x14ac:dyDescent="0.35">
      <c r="A71" s="201" t="s">
        <v>40</v>
      </c>
      <c r="B71" s="201"/>
      <c r="C71" s="201"/>
      <c r="D71" s="201"/>
      <c r="E71" s="201"/>
      <c r="F71" s="201"/>
      <c r="G71" s="180">
        <f>'Glo Flies'!H14</f>
        <v>0</v>
      </c>
      <c r="H71" s="180"/>
      <c r="I71" s="173">
        <f>'Glo Flies'!H15</f>
        <v>0</v>
      </c>
      <c r="J71" s="173"/>
    </row>
    <row r="72" spans="1:10" ht="23.25" x14ac:dyDescent="0.35">
      <c r="A72" s="201" t="s">
        <v>41</v>
      </c>
      <c r="B72" s="201"/>
      <c r="C72" s="201"/>
      <c r="D72" s="201"/>
      <c r="E72" s="201"/>
      <c r="F72" s="201"/>
      <c r="G72" s="180">
        <f>'Gold &amp; Silver Series'!H14</f>
        <v>0</v>
      </c>
      <c r="H72" s="180"/>
      <c r="I72" s="173">
        <f>'Gold &amp; Silver Series'!H15</f>
        <v>0</v>
      </c>
      <c r="J72" s="173"/>
    </row>
    <row r="73" spans="1:10" ht="23.25" x14ac:dyDescent="0.35">
      <c r="A73" s="200" t="s">
        <v>42</v>
      </c>
      <c r="B73" s="200"/>
      <c r="C73" s="200"/>
      <c r="D73" s="200"/>
      <c r="E73" s="200"/>
      <c r="F73" s="200"/>
      <c r="G73" s="180">
        <f>'Grizzly Bugs'!I14</f>
        <v>0</v>
      </c>
      <c r="H73" s="180"/>
      <c r="I73" s="173">
        <f>'Grizzly Bugs'!I15</f>
        <v>0</v>
      </c>
      <c r="J73" s="173"/>
    </row>
    <row r="74" spans="1:10" ht="23.25" x14ac:dyDescent="0.2">
      <c r="A74" s="201" t="s">
        <v>43</v>
      </c>
      <c r="B74" s="201"/>
      <c r="C74" s="201"/>
      <c r="D74" s="201"/>
      <c r="E74" s="201"/>
      <c r="F74" s="201"/>
      <c r="G74" s="263">
        <f>'Grizzly Bugs - Doubles'!I14</f>
        <v>0</v>
      </c>
      <c r="H74" s="263"/>
      <c r="I74" s="182">
        <f>'Grizzly Bugs - Doubles'!I15</f>
        <v>0</v>
      </c>
      <c r="J74" s="182"/>
    </row>
    <row r="75" spans="1:10" ht="23.25" x14ac:dyDescent="0.35">
      <c r="A75" s="201" t="s">
        <v>44</v>
      </c>
      <c r="B75" s="201"/>
      <c r="C75" s="201"/>
      <c r="D75" s="201"/>
      <c r="E75" s="201"/>
      <c r="F75" s="201"/>
      <c r="G75" s="180">
        <f>'Grouse Flies'!I12</f>
        <v>0</v>
      </c>
      <c r="H75" s="180"/>
      <c r="I75" s="173">
        <f>'Grouse Flies'!I13</f>
        <v>0</v>
      </c>
      <c r="J75" s="173"/>
    </row>
    <row r="76" spans="1:10" ht="23.25" x14ac:dyDescent="0.35">
      <c r="A76" s="201" t="s">
        <v>45</v>
      </c>
      <c r="B76" s="201"/>
      <c r="C76" s="201"/>
      <c r="D76" s="201"/>
      <c r="E76" s="201"/>
      <c r="F76" s="201"/>
      <c r="G76" s="180">
        <f>'Hot Heads'!J12</f>
        <v>0</v>
      </c>
      <c r="H76" s="180"/>
      <c r="I76" s="173">
        <f>'Hot Heads'!J13</f>
        <v>0</v>
      </c>
      <c r="J76" s="173"/>
    </row>
    <row r="77" spans="1:10" ht="23.25" x14ac:dyDescent="0.35">
      <c r="A77" s="200" t="s">
        <v>46</v>
      </c>
      <c r="B77" s="200"/>
      <c r="C77" s="200"/>
      <c r="D77" s="200"/>
      <c r="E77" s="200"/>
      <c r="F77" s="200"/>
      <c r="G77" s="180">
        <f>'Humber River Series'!H12</f>
        <v>0</v>
      </c>
      <c r="H77" s="180"/>
      <c r="I77" s="173">
        <f>'Humber River Series'!H13</f>
        <v>0</v>
      </c>
      <c r="J77" s="173"/>
    </row>
    <row r="78" spans="1:10" ht="23.25" x14ac:dyDescent="0.35">
      <c r="A78" s="200" t="s">
        <v>47</v>
      </c>
      <c r="B78" s="200"/>
      <c r="C78" s="200"/>
      <c r="D78" s="200"/>
      <c r="E78" s="200"/>
      <c r="F78" s="200"/>
      <c r="G78" s="180">
        <f>Humpies!H12</f>
        <v>0</v>
      </c>
      <c r="H78" s="180"/>
      <c r="I78" s="173">
        <f>Humpies!H13</f>
        <v>0</v>
      </c>
      <c r="J78" s="173"/>
    </row>
    <row r="79" spans="1:10" ht="23.25" x14ac:dyDescent="0.35">
      <c r="A79" s="200" t="s">
        <v>48</v>
      </c>
      <c r="B79" s="200"/>
      <c r="C79" s="200"/>
      <c r="D79" s="200"/>
      <c r="E79" s="200"/>
      <c r="F79" s="200"/>
      <c r="G79" s="180">
        <f>'Krystal Bugs'!I12</f>
        <v>0</v>
      </c>
      <c r="H79" s="180"/>
      <c r="I79" s="174">
        <f>'Krystal Bugs'!I13</f>
        <v>0</v>
      </c>
      <c r="J79" s="174"/>
    </row>
    <row r="80" spans="1:10" ht="23.25" x14ac:dyDescent="0.35">
      <c r="A80" s="201" t="s">
        <v>651</v>
      </c>
      <c r="B80" s="201"/>
      <c r="C80" s="201"/>
      <c r="D80" s="201"/>
      <c r="E80" s="201"/>
      <c r="F80" s="201"/>
      <c r="G80" s="263">
        <f>'Mackerel Flies'!H14</f>
        <v>0</v>
      </c>
      <c r="H80" s="263"/>
      <c r="I80" s="174">
        <f>'Mackerel Flies'!H15</f>
        <v>0</v>
      </c>
      <c r="J80" s="174"/>
    </row>
    <row r="81" spans="1:10" ht="23.25" x14ac:dyDescent="0.2">
      <c r="A81" s="166" t="s">
        <v>824</v>
      </c>
      <c r="B81" s="167"/>
      <c r="C81" s="167"/>
      <c r="D81" s="167"/>
      <c r="E81" s="167"/>
      <c r="F81" s="168"/>
      <c r="G81" s="169">
        <f>'Macketrel Bites'!E14</f>
        <v>0</v>
      </c>
      <c r="H81" s="170"/>
      <c r="I81" s="171">
        <f>'Macketrel Bites'!E15</f>
        <v>0</v>
      </c>
      <c r="J81" s="172"/>
    </row>
    <row r="82" spans="1:10" ht="23.25" x14ac:dyDescent="0.35">
      <c r="A82" s="200" t="s">
        <v>49</v>
      </c>
      <c r="B82" s="200"/>
      <c r="C82" s="200"/>
      <c r="D82" s="200"/>
      <c r="E82" s="200"/>
      <c r="F82" s="200"/>
      <c r="G82" s="180">
        <f>'MacIntoish Dry Flies'!I14</f>
        <v>0</v>
      </c>
      <c r="H82" s="180"/>
      <c r="I82" s="174">
        <f>'MacIntoish Dry Flies'!I15</f>
        <v>0</v>
      </c>
      <c r="J82" s="174"/>
    </row>
    <row r="83" spans="1:10" ht="23.25" x14ac:dyDescent="0.35">
      <c r="A83" s="201" t="s">
        <v>297</v>
      </c>
      <c r="B83" s="201"/>
      <c r="C83" s="201"/>
      <c r="D83" s="201"/>
      <c r="E83" s="201"/>
      <c r="F83" s="201"/>
      <c r="G83" s="180">
        <f>'Marabou Muddlers'!I14</f>
        <v>0</v>
      </c>
      <c r="H83" s="180"/>
      <c r="I83" s="174">
        <f>'Marabou Muddlers'!I15</f>
        <v>0</v>
      </c>
      <c r="J83" s="174"/>
    </row>
    <row r="84" spans="1:10" ht="23.25" x14ac:dyDescent="0.35">
      <c r="A84" s="201" t="s">
        <v>50</v>
      </c>
      <c r="B84" s="201"/>
      <c r="C84" s="201"/>
      <c r="D84" s="201"/>
      <c r="E84" s="201"/>
      <c r="F84" s="201"/>
      <c r="G84" s="180">
        <f>Matukas!I14</f>
        <v>0</v>
      </c>
      <c r="H84" s="180"/>
      <c r="I84" s="174">
        <f>Matukas!I15</f>
        <v>0</v>
      </c>
      <c r="J84" s="174"/>
    </row>
    <row r="85" spans="1:10" ht="23.25" x14ac:dyDescent="0.35">
      <c r="A85" s="201" t="s">
        <v>632</v>
      </c>
      <c r="B85" s="201"/>
      <c r="C85" s="201"/>
      <c r="D85" s="201"/>
      <c r="E85" s="201"/>
      <c r="F85" s="201"/>
      <c r="G85" s="180">
        <f>Mice!I14</f>
        <v>0</v>
      </c>
      <c r="H85" s="180"/>
      <c r="I85" s="174">
        <f>Mice!I15</f>
        <v>0</v>
      </c>
      <c r="J85" s="174"/>
    </row>
    <row r="86" spans="1:10" ht="23.25" x14ac:dyDescent="0.35">
      <c r="A86" s="201" t="s">
        <v>314</v>
      </c>
      <c r="B86" s="201"/>
      <c r="C86" s="201"/>
      <c r="D86" s="201"/>
      <c r="E86" s="201"/>
      <c r="F86" s="201"/>
      <c r="G86" s="180">
        <f>Minnows!I14</f>
        <v>0</v>
      </c>
      <c r="H86" s="180"/>
      <c r="I86" s="174">
        <f>Minnows!I15</f>
        <v>0</v>
      </c>
      <c r="J86" s="174"/>
    </row>
    <row r="87" spans="1:10" s="65" customFormat="1" ht="23.25" x14ac:dyDescent="0.35">
      <c r="A87" s="201" t="s">
        <v>681</v>
      </c>
      <c r="B87" s="201"/>
      <c r="C87" s="201"/>
      <c r="D87" s="201"/>
      <c r="E87" s="201"/>
      <c r="F87" s="201"/>
      <c r="G87" s="180">
        <f>'Muddler Minnows'!I14</f>
        <v>0</v>
      </c>
      <c r="H87" s="180"/>
      <c r="I87" s="174">
        <f>'Muddler Minnows'!I15</f>
        <v>0</v>
      </c>
      <c r="J87" s="174"/>
    </row>
    <row r="88" spans="1:10" ht="23.25" x14ac:dyDescent="0.35">
      <c r="A88" s="200" t="s">
        <v>51</v>
      </c>
      <c r="B88" s="200"/>
      <c r="C88" s="200"/>
      <c r="D88" s="200"/>
      <c r="E88" s="200"/>
      <c r="F88" s="200"/>
      <c r="G88" s="180">
        <f>'Nu-floatable Bombers'!I14</f>
        <v>0</v>
      </c>
      <c r="H88" s="180"/>
      <c r="I88" s="174">
        <f>'Nu-floatable Bombers'!I15</f>
        <v>0</v>
      </c>
      <c r="J88" s="174"/>
    </row>
    <row r="89" spans="1:10" s="64" customFormat="1" ht="23.25" x14ac:dyDescent="0.2">
      <c r="A89" s="201" t="s">
        <v>671</v>
      </c>
      <c r="B89" s="201"/>
      <c r="C89" s="201"/>
      <c r="D89" s="201"/>
      <c r="E89" s="201"/>
      <c r="F89" s="201"/>
      <c r="G89" s="263">
        <f>'Paddy Francis'!I14</f>
        <v>0</v>
      </c>
      <c r="H89" s="263"/>
      <c r="I89" s="181">
        <f>'Paddy Francis'!I15</f>
        <v>0</v>
      </c>
      <c r="J89" s="181"/>
    </row>
    <row r="90" spans="1:10" ht="23.25" x14ac:dyDescent="0.35">
      <c r="A90" s="200" t="s">
        <v>52</v>
      </c>
      <c r="B90" s="200"/>
      <c r="C90" s="200"/>
      <c r="D90" s="200"/>
      <c r="E90" s="200"/>
      <c r="F90" s="200"/>
      <c r="G90" s="180">
        <f>'Polar Baits'!I14</f>
        <v>0</v>
      </c>
      <c r="H90" s="180"/>
      <c r="I90" s="174">
        <f>'Polar Baits'!I15</f>
        <v>0</v>
      </c>
      <c r="J90" s="174"/>
    </row>
    <row r="91" spans="1:10" ht="23.25" x14ac:dyDescent="0.35">
      <c r="A91" s="200" t="s">
        <v>53</v>
      </c>
      <c r="B91" s="200"/>
      <c r="C91" s="200"/>
      <c r="D91" s="200"/>
      <c r="E91" s="200"/>
      <c r="F91" s="200"/>
      <c r="G91" s="180">
        <f>'RAT Series'!I14</f>
        <v>0</v>
      </c>
      <c r="H91" s="180"/>
      <c r="I91" s="174">
        <f>'RAT Series'!I15</f>
        <v>0</v>
      </c>
      <c r="J91" s="174"/>
    </row>
    <row r="92" spans="1:10" ht="23.25" x14ac:dyDescent="0.35">
      <c r="A92" s="201" t="s">
        <v>54</v>
      </c>
      <c r="B92" s="201"/>
      <c r="C92" s="201"/>
      <c r="D92" s="201"/>
      <c r="E92" s="201"/>
      <c r="F92" s="201"/>
      <c r="G92" s="180">
        <f>'Regular Dry Flies'!I14</f>
        <v>0</v>
      </c>
      <c r="H92" s="180"/>
      <c r="I92" s="174">
        <f>'Regular Dry Flies'!I15</f>
        <v>0</v>
      </c>
      <c r="J92" s="174"/>
    </row>
    <row r="93" spans="1:10" ht="23.25" x14ac:dyDescent="0.35">
      <c r="A93" s="200" t="s">
        <v>55</v>
      </c>
      <c r="B93" s="200"/>
      <c r="C93" s="200"/>
      <c r="D93" s="200"/>
      <c r="E93" s="200"/>
      <c r="F93" s="200"/>
      <c r="G93" s="180">
        <f>'Salmon Flies - Doubles'!I14</f>
        <v>0</v>
      </c>
      <c r="H93" s="180"/>
      <c r="I93" s="174">
        <f>'Salmon Flies - Doubles'!I15</f>
        <v>0</v>
      </c>
      <c r="J93" s="174"/>
    </row>
    <row r="94" spans="1:10" ht="23.25" x14ac:dyDescent="0.35">
      <c r="A94" s="200" t="s">
        <v>56</v>
      </c>
      <c r="B94" s="200"/>
      <c r="C94" s="200"/>
      <c r="D94" s="200"/>
      <c r="E94" s="200"/>
      <c r="F94" s="200"/>
      <c r="G94" s="180">
        <f>'Salmon Flies Doubles JC'!I14</f>
        <v>0</v>
      </c>
      <c r="H94" s="180"/>
      <c r="I94" s="174">
        <f>'Salmon Flies Doubles JC'!I15</f>
        <v>0</v>
      </c>
      <c r="J94" s="174"/>
    </row>
    <row r="95" spans="1:10" ht="23.25" x14ac:dyDescent="0.35">
      <c r="A95" s="200" t="s">
        <v>57</v>
      </c>
      <c r="B95" s="200"/>
      <c r="C95" s="200"/>
      <c r="D95" s="200"/>
      <c r="E95" s="200"/>
      <c r="F95" s="200"/>
      <c r="G95" s="180">
        <f>'Salmon Flies - Wet'!I14</f>
        <v>0</v>
      </c>
      <c r="H95" s="180"/>
      <c r="I95" s="174">
        <f>'Salmon Flies - Wet'!I15</f>
        <v>0</v>
      </c>
      <c r="J95" s="174"/>
    </row>
    <row r="96" spans="1:10" ht="23.25" x14ac:dyDescent="0.35">
      <c r="A96" s="200" t="s">
        <v>58</v>
      </c>
      <c r="B96" s="200"/>
      <c r="C96" s="200"/>
      <c r="D96" s="200"/>
      <c r="E96" s="200"/>
      <c r="F96" s="200"/>
      <c r="G96" s="180">
        <f>'Salmon Flies - Wet JC'!I14</f>
        <v>0</v>
      </c>
      <c r="H96" s="180"/>
      <c r="I96" s="174">
        <f>'Salmon Flies - Wet JC'!I15</f>
        <v>0</v>
      </c>
      <c r="J96" s="174"/>
    </row>
    <row r="97" spans="1:10" s="127" customFormat="1" ht="23.25" x14ac:dyDescent="0.35">
      <c r="A97" s="200" t="s">
        <v>76</v>
      </c>
      <c r="B97" s="200"/>
      <c r="C97" s="200"/>
      <c r="D97" s="200"/>
      <c r="E97" s="200"/>
      <c r="F97" s="200"/>
      <c r="G97" s="180">
        <f>'Saltwater Flies'!I14</f>
        <v>0</v>
      </c>
      <c r="H97" s="180"/>
      <c r="I97" s="174">
        <f>'Saltwater Flies'!I15</f>
        <v>0</v>
      </c>
      <c r="J97" s="174"/>
    </row>
    <row r="98" spans="1:10" s="127" customFormat="1" ht="23.25" x14ac:dyDescent="0.35">
      <c r="A98" s="271" t="s">
        <v>795</v>
      </c>
      <c r="B98" s="272"/>
      <c r="C98" s="272"/>
      <c r="D98" s="272"/>
      <c r="E98" s="272"/>
      <c r="F98" s="273"/>
      <c r="G98" s="176">
        <f>'Saltwater Baitfish Flies'!I14</f>
        <v>0</v>
      </c>
      <c r="H98" s="177"/>
      <c r="I98" s="178">
        <f>'Saltwater Baitfish Flies'!I15</f>
        <v>0</v>
      </c>
      <c r="J98" s="179"/>
    </row>
    <row r="99" spans="1:10" ht="23.25" x14ac:dyDescent="0.35">
      <c r="A99" s="200" t="s">
        <v>59</v>
      </c>
      <c r="B99" s="200"/>
      <c r="C99" s="200"/>
      <c r="D99" s="200"/>
      <c r="E99" s="200"/>
      <c r="F99" s="200"/>
      <c r="G99" s="180">
        <f>'Sea Trout Shrimp Flies'!G14</f>
        <v>0</v>
      </c>
      <c r="H99" s="180"/>
      <c r="I99" s="174">
        <f>'Sea Trout Shrimp Flies'!G15</f>
        <v>0</v>
      </c>
      <c r="J99" s="174"/>
    </row>
    <row r="100" spans="1:10" ht="23.25" x14ac:dyDescent="0.35">
      <c r="A100" s="200" t="s">
        <v>60</v>
      </c>
      <c r="B100" s="200"/>
      <c r="C100" s="200"/>
      <c r="D100" s="200"/>
      <c r="E100" s="200"/>
      <c r="F100" s="200"/>
      <c r="G100" s="180">
        <f>'Sheppard''s Bombers'!H14</f>
        <v>0</v>
      </c>
      <c r="H100" s="180"/>
      <c r="I100" s="174">
        <f>'Sheppard''s Bombers'!H15</f>
        <v>0</v>
      </c>
      <c r="J100" s="174"/>
    </row>
    <row r="101" spans="1:10" ht="23.25" x14ac:dyDescent="0.35">
      <c r="A101" s="200" t="s">
        <v>61</v>
      </c>
      <c r="B101" s="200"/>
      <c r="C101" s="200"/>
      <c r="D101" s="200"/>
      <c r="E101" s="200"/>
      <c r="F101" s="200"/>
      <c r="G101" s="180">
        <f>'Sheppard''s Buck Bugs'!H14</f>
        <v>0</v>
      </c>
      <c r="H101" s="180"/>
      <c r="I101" s="174">
        <f>'Sheppard''s Buck Bugs'!H15</f>
        <v>0</v>
      </c>
      <c r="J101" s="174"/>
    </row>
    <row r="102" spans="1:10" s="127" customFormat="1" ht="23.25" x14ac:dyDescent="0.35">
      <c r="A102" s="200" t="s">
        <v>62</v>
      </c>
      <c r="B102" s="200"/>
      <c r="C102" s="200"/>
      <c r="D102" s="200"/>
      <c r="E102" s="200"/>
      <c r="F102" s="200"/>
      <c r="G102" s="180">
        <f>'Sheppard''s Bugs'!H14</f>
        <v>0</v>
      </c>
      <c r="H102" s="180"/>
      <c r="I102" s="174">
        <f>'Sheppard''s Bugs'!H15</f>
        <v>0</v>
      </c>
      <c r="J102" s="174"/>
    </row>
    <row r="103" spans="1:10" s="127" customFormat="1" ht="23.25" x14ac:dyDescent="0.35">
      <c r="A103" s="201" t="s">
        <v>63</v>
      </c>
      <c r="B103" s="201"/>
      <c r="C103" s="201"/>
      <c r="D103" s="201"/>
      <c r="E103" s="201"/>
      <c r="F103" s="201"/>
      <c r="G103" s="180">
        <f>Slinkies!H14</f>
        <v>0</v>
      </c>
      <c r="H103" s="180"/>
      <c r="I103" s="174">
        <f>Slinkies!H15</f>
        <v>0</v>
      </c>
      <c r="J103" s="174"/>
    </row>
    <row r="104" spans="1:10" s="127" customFormat="1" ht="23.25" x14ac:dyDescent="0.35">
      <c r="A104" s="201" t="s">
        <v>707</v>
      </c>
      <c r="B104" s="201"/>
      <c r="C104" s="201"/>
      <c r="D104" s="201"/>
      <c r="E104" s="201"/>
      <c r="F104" s="201"/>
      <c r="G104" s="180">
        <f>'Sparkle Duns'!H14</f>
        <v>0</v>
      </c>
      <c r="H104" s="180"/>
      <c r="I104" s="174">
        <f>'Sparkle Duns'!H15</f>
        <v>0</v>
      </c>
      <c r="J104" s="174"/>
    </row>
    <row r="105" spans="1:10" s="127" customFormat="1" ht="23.25" x14ac:dyDescent="0.35">
      <c r="A105" s="200" t="s">
        <v>64</v>
      </c>
      <c r="B105" s="200"/>
      <c r="C105" s="200"/>
      <c r="D105" s="200"/>
      <c r="E105" s="200"/>
      <c r="F105" s="200"/>
      <c r="G105" s="180">
        <f>'Split-wing Bombers'!H14</f>
        <v>0</v>
      </c>
      <c r="H105" s="180"/>
      <c r="I105" s="174">
        <f>'Split-wing Bombers'!H15</f>
        <v>0</v>
      </c>
      <c r="J105" s="174"/>
    </row>
    <row r="106" spans="1:10" s="127" customFormat="1" ht="23.25" x14ac:dyDescent="0.35">
      <c r="A106" s="201" t="s">
        <v>682</v>
      </c>
      <c r="B106" s="201"/>
      <c r="C106" s="201"/>
      <c r="D106" s="201"/>
      <c r="E106" s="201"/>
      <c r="F106" s="201"/>
      <c r="G106" s="180">
        <f>'Steelhead Flies'!I14</f>
        <v>0</v>
      </c>
      <c r="H106" s="180"/>
      <c r="I106" s="174">
        <f>'Steelhead Flies'!I15</f>
        <v>0</v>
      </c>
      <c r="J106" s="174"/>
    </row>
    <row r="107" spans="1:10" s="127" customFormat="1" ht="23.25" x14ac:dyDescent="0.35">
      <c r="A107" s="200" t="s">
        <v>65</v>
      </c>
      <c r="B107" s="200"/>
      <c r="C107" s="200"/>
      <c r="D107" s="200"/>
      <c r="E107" s="200"/>
      <c r="F107" s="200"/>
      <c r="G107" s="180">
        <f>'Stimulator Flies'!I14</f>
        <v>0</v>
      </c>
      <c r="H107" s="180"/>
      <c r="I107" s="174">
        <f>'Stimulator Flies'!I15</f>
        <v>0</v>
      </c>
      <c r="J107" s="174"/>
    </row>
    <row r="108" spans="1:10" s="127" customFormat="1" ht="23.25" x14ac:dyDescent="0.35">
      <c r="A108" s="200" t="s">
        <v>66</v>
      </c>
      <c r="B108" s="200"/>
      <c r="C108" s="200"/>
      <c r="D108" s="200"/>
      <c r="E108" s="200"/>
      <c r="F108" s="200"/>
      <c r="G108" s="180">
        <f>Stoneflies!I14</f>
        <v>0</v>
      </c>
      <c r="H108" s="180"/>
      <c r="I108" s="174">
        <f>Stoneflies!I15</f>
        <v>0</v>
      </c>
      <c r="J108" s="174"/>
    </row>
    <row r="109" spans="1:10" s="127" customFormat="1" ht="23.25" x14ac:dyDescent="0.35">
      <c r="A109" s="200" t="s">
        <v>67</v>
      </c>
      <c r="B109" s="200"/>
      <c r="C109" s="200"/>
      <c r="D109" s="200"/>
      <c r="E109" s="200"/>
      <c r="F109" s="200"/>
      <c r="G109" s="180">
        <f>'Streamers - Regular Hook'!I14</f>
        <v>0</v>
      </c>
      <c r="H109" s="180"/>
      <c r="I109" s="174">
        <f>'Streamers - Regular Hook'!I15</f>
        <v>0</v>
      </c>
      <c r="J109" s="174"/>
    </row>
    <row r="110" spans="1:10" s="127" customFormat="1" ht="23.25" x14ac:dyDescent="0.35">
      <c r="A110" s="200" t="s">
        <v>68</v>
      </c>
      <c r="B110" s="200"/>
      <c r="C110" s="200"/>
      <c r="D110" s="200"/>
      <c r="E110" s="200"/>
      <c r="F110" s="200"/>
      <c r="G110" s="180">
        <f>'Streamers - Stainless Hook'!I14</f>
        <v>0</v>
      </c>
      <c r="H110" s="180"/>
      <c r="I110" s="174">
        <f>'Streamers - Stainless Hook'!I15</f>
        <v>0</v>
      </c>
      <c r="J110" s="174"/>
    </row>
    <row r="111" spans="1:10" s="127" customFormat="1" ht="23.25" x14ac:dyDescent="0.35">
      <c r="A111" s="200" t="s">
        <v>69</v>
      </c>
      <c r="B111" s="200"/>
      <c r="C111" s="200"/>
      <c r="D111" s="200"/>
      <c r="E111" s="200"/>
      <c r="F111" s="200"/>
      <c r="G111" s="180">
        <f>'This Is It Flies'!I14</f>
        <v>0</v>
      </c>
      <c r="H111" s="180"/>
      <c r="I111" s="174">
        <f>'This Is It Flies'!I15</f>
        <v>0</v>
      </c>
      <c r="J111" s="174"/>
    </row>
    <row r="112" spans="1:10" s="127" customFormat="1" ht="23.25" x14ac:dyDescent="0.35">
      <c r="A112" s="271" t="s">
        <v>789</v>
      </c>
      <c r="B112" s="272"/>
      <c r="C112" s="272"/>
      <c r="D112" s="272"/>
      <c r="E112" s="272"/>
      <c r="F112" s="273"/>
      <c r="G112" s="176">
        <f>'Today''s Special'!G14:H14</f>
        <v>0</v>
      </c>
      <c r="H112" s="177"/>
      <c r="I112" s="178">
        <f>'Today''s Special'!G15</f>
        <v>0</v>
      </c>
      <c r="J112" s="179"/>
    </row>
    <row r="113" spans="1:10" s="127" customFormat="1" ht="23.25" x14ac:dyDescent="0.35">
      <c r="A113" s="201" t="s">
        <v>583</v>
      </c>
      <c r="B113" s="201"/>
      <c r="C113" s="201"/>
      <c r="D113" s="201"/>
      <c r="E113" s="201"/>
      <c r="F113" s="201"/>
      <c r="G113" s="180">
        <f>'Total Glow Flies'!I14</f>
        <v>0</v>
      </c>
      <c r="H113" s="180"/>
      <c r="I113" s="174">
        <f>'Total Glow Flies'!I15</f>
        <v>0</v>
      </c>
      <c r="J113" s="174"/>
    </row>
    <row r="114" spans="1:10" s="127" customFormat="1" ht="23.25" x14ac:dyDescent="0.35">
      <c r="A114" s="200" t="s">
        <v>70</v>
      </c>
      <c r="B114" s="200"/>
      <c r="C114" s="200"/>
      <c r="D114" s="200"/>
      <c r="E114" s="200"/>
      <c r="F114" s="200"/>
      <c r="G114" s="180">
        <f>'Trout Flies'!I14</f>
        <v>0</v>
      </c>
      <c r="H114" s="180"/>
      <c r="I114" s="174">
        <f>'Trout Flies'!I15</f>
        <v>0</v>
      </c>
      <c r="J114" s="174"/>
    </row>
    <row r="115" spans="1:10" s="127" customFormat="1" ht="23.25" x14ac:dyDescent="0.35">
      <c r="A115" s="200" t="s">
        <v>71</v>
      </c>
      <c r="B115" s="200"/>
      <c r="C115" s="200"/>
      <c r="D115" s="200"/>
      <c r="E115" s="200"/>
      <c r="F115" s="200"/>
      <c r="G115" s="180">
        <f>'Trout Fly Nymphs'!I14</f>
        <v>0</v>
      </c>
      <c r="H115" s="180"/>
      <c r="I115" s="174">
        <f>'Trout Fly Nymphs'!I15</f>
        <v>0</v>
      </c>
      <c r="J115" s="174"/>
    </row>
    <row r="116" spans="1:10" ht="23.25" x14ac:dyDescent="0.35">
      <c r="A116" s="201" t="s">
        <v>610</v>
      </c>
      <c r="B116" s="201"/>
      <c r="C116" s="201"/>
      <c r="D116" s="201"/>
      <c r="E116" s="201"/>
      <c r="F116" s="201"/>
      <c r="G116" s="180">
        <f>'Tube Flies'!G14</f>
        <v>0</v>
      </c>
      <c r="H116" s="180"/>
      <c r="I116" s="174">
        <f>'Tube Flies'!G15</f>
        <v>0</v>
      </c>
      <c r="J116" s="174"/>
    </row>
    <row r="117" spans="1:10" ht="23.25" x14ac:dyDescent="0.35">
      <c r="A117" s="200" t="s">
        <v>599</v>
      </c>
      <c r="B117" s="200"/>
      <c r="C117" s="200"/>
      <c r="D117" s="200"/>
      <c r="E117" s="200"/>
      <c r="F117" s="200"/>
      <c r="G117" s="180">
        <f>Whiskers!I14</f>
        <v>0</v>
      </c>
      <c r="H117" s="180"/>
      <c r="I117" s="174">
        <f>Whiskers!I15</f>
        <v>0</v>
      </c>
      <c r="J117" s="174"/>
    </row>
    <row r="118" spans="1:10" ht="23.25" x14ac:dyDescent="0.35">
      <c r="A118" s="201" t="s">
        <v>72</v>
      </c>
      <c r="B118" s="201"/>
      <c r="C118" s="201"/>
      <c r="D118" s="201"/>
      <c r="E118" s="201"/>
      <c r="F118" s="201"/>
      <c r="G118" s="180">
        <f>Wigglers!I14</f>
        <v>0</v>
      </c>
      <c r="H118" s="180"/>
      <c r="I118" s="174">
        <f>Wigglers!I15</f>
        <v>0</v>
      </c>
      <c r="J118" s="174"/>
    </row>
    <row r="119" spans="1:10" ht="23.25" x14ac:dyDescent="0.35">
      <c r="A119" s="200" t="s">
        <v>73</v>
      </c>
      <c r="B119" s="200"/>
      <c r="C119" s="200"/>
      <c r="D119" s="200"/>
      <c r="E119" s="200"/>
      <c r="F119" s="200"/>
      <c r="G119" s="180">
        <f>'Wooly Worms Regular'!I14</f>
        <v>0</v>
      </c>
      <c r="H119" s="180"/>
      <c r="I119" s="174">
        <f>'Wooly Worms Regular'!I15</f>
        <v>0</v>
      </c>
      <c r="J119" s="174"/>
    </row>
    <row r="120" spans="1:10" ht="23.25" x14ac:dyDescent="0.35">
      <c r="A120" s="200" t="s">
        <v>74</v>
      </c>
      <c r="B120" s="200"/>
      <c r="C120" s="200"/>
      <c r="D120" s="200"/>
      <c r="E120" s="200"/>
      <c r="F120" s="200"/>
      <c r="G120" s="180">
        <f>'Wooly Worms Weighted'!I14</f>
        <v>0</v>
      </c>
      <c r="H120" s="180"/>
      <c r="I120" s="174">
        <f>'Wooly Worms Weighted'!I15</f>
        <v>0</v>
      </c>
      <c r="J120" s="174"/>
    </row>
    <row r="121" spans="1:10" ht="23.25" x14ac:dyDescent="0.35">
      <c r="A121" s="201" t="s">
        <v>631</v>
      </c>
      <c r="B121" s="201"/>
      <c r="C121" s="201"/>
      <c r="D121" s="201"/>
      <c r="E121" s="201"/>
      <c r="F121" s="201"/>
      <c r="G121" s="180">
        <f>'Wulff Bombers'!H14</f>
        <v>0</v>
      </c>
      <c r="H121" s="180"/>
      <c r="I121" s="174">
        <f>'Wulff Bombers'!H15</f>
        <v>0</v>
      </c>
      <c r="J121" s="174"/>
    </row>
    <row r="122" spans="1:10" ht="23.25" x14ac:dyDescent="0.35">
      <c r="A122" s="200" t="s">
        <v>75</v>
      </c>
      <c r="B122" s="200"/>
      <c r="C122" s="200"/>
      <c r="D122" s="200"/>
      <c r="E122" s="200"/>
      <c r="F122" s="200"/>
      <c r="G122" s="180">
        <f>'Zonkers - Regular'!H14</f>
        <v>0</v>
      </c>
      <c r="H122" s="180"/>
      <c r="I122" s="174">
        <f>'Zonkers - Regular'!H15</f>
        <v>0</v>
      </c>
      <c r="J122" s="174"/>
    </row>
    <row r="123" spans="1:10" ht="23.25" x14ac:dyDescent="0.35">
      <c r="A123" s="200" t="s">
        <v>288</v>
      </c>
      <c r="B123" s="200"/>
      <c r="C123" s="200"/>
      <c r="D123" s="200"/>
      <c r="E123" s="200"/>
      <c r="F123" s="200"/>
      <c r="G123" s="180">
        <f>'Zonkers - Weighted'!H14</f>
        <v>0</v>
      </c>
      <c r="H123" s="180"/>
      <c r="I123" s="174">
        <f>'Zonkers - Weighted'!H15</f>
        <v>0</v>
      </c>
      <c r="J123" s="174"/>
    </row>
    <row r="124" spans="1:10" ht="23.25" x14ac:dyDescent="0.35">
      <c r="A124" s="275"/>
      <c r="B124" s="275"/>
      <c r="C124" s="275"/>
      <c r="D124" s="275"/>
      <c r="E124" s="275"/>
      <c r="F124" s="275"/>
      <c r="G124" s="180">
        <v>0</v>
      </c>
      <c r="H124" s="180"/>
      <c r="I124" s="175"/>
      <c r="J124" s="175"/>
    </row>
    <row r="125" spans="1:10" ht="23.25" x14ac:dyDescent="0.35">
      <c r="A125" s="274" t="s">
        <v>77</v>
      </c>
      <c r="B125" s="274"/>
      <c r="C125" s="274"/>
      <c r="D125" s="274"/>
      <c r="E125" s="274"/>
      <c r="F125" s="274"/>
      <c r="G125" s="180">
        <f>SUM(G42:G124)</f>
        <v>0</v>
      </c>
      <c r="H125" s="180"/>
      <c r="I125" s="173">
        <f>SUM(I42:I124)</f>
        <v>0</v>
      </c>
      <c r="J125" s="173"/>
    </row>
  </sheetData>
  <sheetProtection selectLockedCells="1"/>
  <mergeCells count="302">
    <mergeCell ref="G106:H106"/>
    <mergeCell ref="A109:F109"/>
    <mergeCell ref="A110:F110"/>
    <mergeCell ref="A116:F116"/>
    <mergeCell ref="A112:F112"/>
    <mergeCell ref="G121:H121"/>
    <mergeCell ref="G107:H107"/>
    <mergeCell ref="G111:H111"/>
    <mergeCell ref="A111:F111"/>
    <mergeCell ref="G120:H120"/>
    <mergeCell ref="A107:F107"/>
    <mergeCell ref="G108:H108"/>
    <mergeCell ref="G109:H109"/>
    <mergeCell ref="G110:H110"/>
    <mergeCell ref="A118:F118"/>
    <mergeCell ref="G118:H118"/>
    <mergeCell ref="G117:H117"/>
    <mergeCell ref="G113:H113"/>
    <mergeCell ref="A72:F72"/>
    <mergeCell ref="A69:F69"/>
    <mergeCell ref="A71:F71"/>
    <mergeCell ref="A68:F68"/>
    <mergeCell ref="A70:F70"/>
    <mergeCell ref="A125:F125"/>
    <mergeCell ref="A120:F120"/>
    <mergeCell ref="A119:F119"/>
    <mergeCell ref="A121:F121"/>
    <mergeCell ref="A124:F124"/>
    <mergeCell ref="A122:F122"/>
    <mergeCell ref="A123:F123"/>
    <mergeCell ref="A114:F114"/>
    <mergeCell ref="A73:F73"/>
    <mergeCell ref="A115:F115"/>
    <mergeCell ref="A108:F108"/>
    <mergeCell ref="A95:F95"/>
    <mergeCell ref="A96:F96"/>
    <mergeCell ref="A99:F99"/>
    <mergeCell ref="A100:F100"/>
    <mergeCell ref="A97:F97"/>
    <mergeCell ref="A101:F101"/>
    <mergeCell ref="A102:F102"/>
    <mergeCell ref="A103:F103"/>
    <mergeCell ref="A105:F105"/>
    <mergeCell ref="G86:H86"/>
    <mergeCell ref="G91:H91"/>
    <mergeCell ref="A77:F77"/>
    <mergeCell ref="A117:F117"/>
    <mergeCell ref="A79:F79"/>
    <mergeCell ref="A74:F74"/>
    <mergeCell ref="A92:F92"/>
    <mergeCell ref="A78:F78"/>
    <mergeCell ref="A82:F82"/>
    <mergeCell ref="A84:F84"/>
    <mergeCell ref="G114:H114"/>
    <mergeCell ref="G115:H115"/>
    <mergeCell ref="G92:H92"/>
    <mergeCell ref="G93:H93"/>
    <mergeCell ref="G90:H90"/>
    <mergeCell ref="A104:F104"/>
    <mergeCell ref="G104:H104"/>
    <mergeCell ref="G75:H75"/>
    <mergeCell ref="G96:H96"/>
    <mergeCell ref="G99:H99"/>
    <mergeCell ref="G100:H100"/>
    <mergeCell ref="A75:F75"/>
    <mergeCell ref="A76:F76"/>
    <mergeCell ref="G97:H97"/>
    <mergeCell ref="G94:H94"/>
    <mergeCell ref="A106:F106"/>
    <mergeCell ref="G116:H116"/>
    <mergeCell ref="A113:F113"/>
    <mergeCell ref="A80:F80"/>
    <mergeCell ref="A83:F83"/>
    <mergeCell ref="A85:F85"/>
    <mergeCell ref="G85:H85"/>
    <mergeCell ref="G88:H88"/>
    <mergeCell ref="G83:H83"/>
    <mergeCell ref="G87:H87"/>
    <mergeCell ref="A86:F86"/>
    <mergeCell ref="A88:F88"/>
    <mergeCell ref="A87:F87"/>
    <mergeCell ref="G101:H101"/>
    <mergeCell ref="G102:H102"/>
    <mergeCell ref="G103:H103"/>
    <mergeCell ref="G105:H105"/>
    <mergeCell ref="A98:F98"/>
    <mergeCell ref="G98:H98"/>
    <mergeCell ref="G95:H95"/>
    <mergeCell ref="G82:H82"/>
    <mergeCell ref="G84:H84"/>
    <mergeCell ref="G79:H79"/>
    <mergeCell ref="G77:H77"/>
    <mergeCell ref="G78:H78"/>
    <mergeCell ref="G54:H54"/>
    <mergeCell ref="G57:H57"/>
    <mergeCell ref="G56:H56"/>
    <mergeCell ref="G63:H63"/>
    <mergeCell ref="G64:H64"/>
    <mergeCell ref="G69:H69"/>
    <mergeCell ref="G71:H71"/>
    <mergeCell ref="G66:H66"/>
    <mergeCell ref="G67:H67"/>
    <mergeCell ref="G76:H76"/>
    <mergeCell ref="G74:H74"/>
    <mergeCell ref="G68:H68"/>
    <mergeCell ref="G73:H73"/>
    <mergeCell ref="G72:H72"/>
    <mergeCell ref="G70:H70"/>
    <mergeCell ref="G55:H55"/>
    <mergeCell ref="A58:F58"/>
    <mergeCell ref="A63:F63"/>
    <mergeCell ref="A67:F67"/>
    <mergeCell ref="G61:H61"/>
    <mergeCell ref="G58:H58"/>
    <mergeCell ref="G59:H59"/>
    <mergeCell ref="G60:H60"/>
    <mergeCell ref="G52:H52"/>
    <mergeCell ref="G50:H50"/>
    <mergeCell ref="A53:F53"/>
    <mergeCell ref="A54:F54"/>
    <mergeCell ref="G65:H65"/>
    <mergeCell ref="A56:F56"/>
    <mergeCell ref="A61:F61"/>
    <mergeCell ref="A59:F59"/>
    <mergeCell ref="A60:F60"/>
    <mergeCell ref="A64:F64"/>
    <mergeCell ref="A62:F62"/>
    <mergeCell ref="G62:H62"/>
    <mergeCell ref="A65:F65"/>
    <mergeCell ref="A66:F66"/>
    <mergeCell ref="A55:F55"/>
    <mergeCell ref="A57:F57"/>
    <mergeCell ref="A52:F52"/>
    <mergeCell ref="A1:J1"/>
    <mergeCell ref="A2:J2"/>
    <mergeCell ref="A3:J3"/>
    <mergeCell ref="A4:J4"/>
    <mergeCell ref="A5:J5"/>
    <mergeCell ref="A6:J6"/>
    <mergeCell ref="A89:F89"/>
    <mergeCell ref="G89:H89"/>
    <mergeCell ref="A94:F94"/>
    <mergeCell ref="A93:F93"/>
    <mergeCell ref="A90:F90"/>
    <mergeCell ref="A91:F91"/>
    <mergeCell ref="G80:H80"/>
    <mergeCell ref="G53:H53"/>
    <mergeCell ref="A48:F48"/>
    <mergeCell ref="A49:F49"/>
    <mergeCell ref="A50:F50"/>
    <mergeCell ref="A51:F51"/>
    <mergeCell ref="G51:H51"/>
    <mergeCell ref="G48:H48"/>
    <mergeCell ref="A21:J21"/>
    <mergeCell ref="A22:J22"/>
    <mergeCell ref="D17:I17"/>
    <mergeCell ref="A18:J18"/>
    <mergeCell ref="H27:J27"/>
    <mergeCell ref="B19:I19"/>
    <mergeCell ref="A20:J20"/>
    <mergeCell ref="A7:J7"/>
    <mergeCell ref="B8:J8"/>
    <mergeCell ref="A9:C9"/>
    <mergeCell ref="I9:J9"/>
    <mergeCell ref="A10:J10"/>
    <mergeCell ref="G11:J16"/>
    <mergeCell ref="B23:I23"/>
    <mergeCell ref="B28:F28"/>
    <mergeCell ref="H28:J28"/>
    <mergeCell ref="A35:J35"/>
    <mergeCell ref="A36:H36"/>
    <mergeCell ref="I36:J36"/>
    <mergeCell ref="A34:J34"/>
    <mergeCell ref="G42:H42"/>
    <mergeCell ref="B24:F24"/>
    <mergeCell ref="H24:J24"/>
    <mergeCell ref="A25:A26"/>
    <mergeCell ref="B25:F25"/>
    <mergeCell ref="H25:J25"/>
    <mergeCell ref="B26:F26"/>
    <mergeCell ref="H26:J26"/>
    <mergeCell ref="B37:H37"/>
    <mergeCell ref="I37:J37"/>
    <mergeCell ref="B29:F29"/>
    <mergeCell ref="H29:J29"/>
    <mergeCell ref="A30:F33"/>
    <mergeCell ref="H30:J30"/>
    <mergeCell ref="H31:J31"/>
    <mergeCell ref="I32:J32"/>
    <mergeCell ref="H33:J33"/>
    <mergeCell ref="B27:F27"/>
    <mergeCell ref="I43:J43"/>
    <mergeCell ref="I41:J41"/>
    <mergeCell ref="I42:J42"/>
    <mergeCell ref="A41:F41"/>
    <mergeCell ref="G41:H41"/>
    <mergeCell ref="G43:H43"/>
    <mergeCell ref="B38:H38"/>
    <mergeCell ref="I38:J38"/>
    <mergeCell ref="I51:J51"/>
    <mergeCell ref="A39:J39"/>
    <mergeCell ref="A40:J40"/>
    <mergeCell ref="G44:H44"/>
    <mergeCell ref="A42:F42"/>
    <mergeCell ref="A44:F44"/>
    <mergeCell ref="A43:F43"/>
    <mergeCell ref="A45:F45"/>
    <mergeCell ref="G45:H45"/>
    <mergeCell ref="A46:F46"/>
    <mergeCell ref="G46:H46"/>
    <mergeCell ref="G49:H49"/>
    <mergeCell ref="A47:F47"/>
    <mergeCell ref="G47:H47"/>
    <mergeCell ref="I52:J52"/>
    <mergeCell ref="I53:J53"/>
    <mergeCell ref="I54:J54"/>
    <mergeCell ref="I55:J55"/>
    <mergeCell ref="I57:J57"/>
    <mergeCell ref="I56:J56"/>
    <mergeCell ref="I44:J44"/>
    <mergeCell ref="I45:J45"/>
    <mergeCell ref="I48:J48"/>
    <mergeCell ref="I49:J49"/>
    <mergeCell ref="I47:J47"/>
    <mergeCell ref="I50:J50"/>
    <mergeCell ref="I46:J46"/>
    <mergeCell ref="I65:J65"/>
    <mergeCell ref="I66:J66"/>
    <mergeCell ref="I67:J67"/>
    <mergeCell ref="I68:J68"/>
    <mergeCell ref="I69:J69"/>
    <mergeCell ref="I71:J71"/>
    <mergeCell ref="I70:J70"/>
    <mergeCell ref="I58:J58"/>
    <mergeCell ref="I59:J59"/>
    <mergeCell ref="I60:J60"/>
    <mergeCell ref="I61:J61"/>
    <mergeCell ref="I63:J63"/>
    <mergeCell ref="I64:J64"/>
    <mergeCell ref="I62:J62"/>
    <mergeCell ref="I78:J78"/>
    <mergeCell ref="I79:J79"/>
    <mergeCell ref="I80:J80"/>
    <mergeCell ref="I82:J82"/>
    <mergeCell ref="I83:J83"/>
    <mergeCell ref="I84:J84"/>
    <mergeCell ref="I72:J72"/>
    <mergeCell ref="I73:J73"/>
    <mergeCell ref="I74:J74"/>
    <mergeCell ref="I75:J75"/>
    <mergeCell ref="I76:J76"/>
    <mergeCell ref="I77:J77"/>
    <mergeCell ref="I91:J91"/>
    <mergeCell ref="I92:J92"/>
    <mergeCell ref="I93:J93"/>
    <mergeCell ref="I94:J94"/>
    <mergeCell ref="I95:J95"/>
    <mergeCell ref="I96:J96"/>
    <mergeCell ref="I85:J85"/>
    <mergeCell ref="I86:J86"/>
    <mergeCell ref="I87:J87"/>
    <mergeCell ref="I88:J88"/>
    <mergeCell ref="I89:J89"/>
    <mergeCell ref="I90:J90"/>
    <mergeCell ref="I108:J108"/>
    <mergeCell ref="I109:J109"/>
    <mergeCell ref="I111:J111"/>
    <mergeCell ref="I97:J97"/>
    <mergeCell ref="I99:J99"/>
    <mergeCell ref="I100:J100"/>
    <mergeCell ref="I101:J101"/>
    <mergeCell ref="I102:J102"/>
    <mergeCell ref="I103:J103"/>
    <mergeCell ref="I98:J98"/>
    <mergeCell ref="I110:J110"/>
    <mergeCell ref="I104:J104"/>
    <mergeCell ref="I105:J105"/>
    <mergeCell ref="I106:J106"/>
    <mergeCell ref="A81:F81"/>
    <mergeCell ref="G81:H81"/>
    <mergeCell ref="I81:J81"/>
    <mergeCell ref="I125:J125"/>
    <mergeCell ref="I121:J121"/>
    <mergeCell ref="I122:J122"/>
    <mergeCell ref="I123:J123"/>
    <mergeCell ref="I124:J124"/>
    <mergeCell ref="G112:H112"/>
    <mergeCell ref="I112:J112"/>
    <mergeCell ref="I115:J115"/>
    <mergeCell ref="I116:J116"/>
    <mergeCell ref="I117:J117"/>
    <mergeCell ref="I118:J118"/>
    <mergeCell ref="I119:J119"/>
    <mergeCell ref="I120:J120"/>
    <mergeCell ref="I113:J113"/>
    <mergeCell ref="I114:J114"/>
    <mergeCell ref="G122:H122"/>
    <mergeCell ref="G123:H123"/>
    <mergeCell ref="G124:H124"/>
    <mergeCell ref="G125:H125"/>
    <mergeCell ref="G119:H119"/>
    <mergeCell ref="I107:J107"/>
  </mergeCells>
  <phoneticPr fontId="0" type="noConversion"/>
  <hyperlinks>
    <hyperlink ref="A42" location="'Angler''s Choice Flies'!A1" display="Angler's Choice Flies" xr:uid="{00000000-0004-0000-0000-000000000000}"/>
    <hyperlink ref="A43:F43" location="Ants!A1" display="Ants" xr:uid="{00000000-0004-0000-0000-000001000000}"/>
    <hyperlink ref="A44:F44" location="Baitfish!A1" display="Baitfish Flies" xr:uid="{00000000-0004-0000-0000-000002000000}"/>
    <hyperlink ref="A45:F45" location="Beetles!A1" display="Beetles" xr:uid="{00000000-0004-0000-0000-000003000000}"/>
    <hyperlink ref="A48:F48" location="Bombers!A1" display="Bombers" xr:uid="{00000000-0004-0000-0000-000004000000}"/>
    <hyperlink ref="A49:F49" location="'Buck Bugs'!A1" display="Buck Bugs" xr:uid="{00000000-0004-0000-0000-000005000000}"/>
    <hyperlink ref="A50:F50" location="Bugs!A1" display="Bugs" xr:uid="{00000000-0004-0000-0000-000006000000}"/>
    <hyperlink ref="A51:F51" location="'Bugs Double Hook'!A1" display="Bugs - Double" xr:uid="{00000000-0004-0000-0000-000007000000}"/>
    <hyperlink ref="A52:F52" location="'Bumble Bee Bombers'!A1" display="Bumble Bee Bombers" xr:uid="{00000000-0004-0000-0000-000008000000}"/>
    <hyperlink ref="A54:F54" location="'Butterflies Dry - No Collar '!A1" display="Butterflies - Dry No Collar Hackle" xr:uid="{00000000-0004-0000-0000-000009000000}"/>
    <hyperlink ref="A53:F53" location="'ButterFlies Dry - Collar Hackle'!A1" display="Butterflies - Dry Collar Hackle" xr:uid="{00000000-0004-0000-0000-00000A000000}"/>
    <hyperlink ref="A55:F55" location="'Butterflies Wet'!A1" display="Butterflies - Wet" xr:uid="{00000000-0004-0000-0000-00000B000000}"/>
    <hyperlink ref="A57:F57" location="Cossebooms!A1" display="Cossebooms" xr:uid="{00000000-0004-0000-0000-00000C000000}"/>
    <hyperlink ref="A61:F61" location="'Deer Hair Frogs'!A1" display="Deer Hair Frogs" xr:uid="{00000000-0004-0000-0000-00000D000000}"/>
    <hyperlink ref="A58:F58" location="'Crystal Eggs'!A1" display="Crystal Eggs" xr:uid="{00000000-0004-0000-0000-00000E000000}"/>
    <hyperlink ref="A64:F64" location="'Epoxy Minnows - Weighted'!A1" display="Epoxy Minnows - Weighted" xr:uid="{00000000-0004-0000-0000-00000F000000}"/>
    <hyperlink ref="A60:F60" location="'Dark Water Flies'!A1" display="Dark Water Flies" xr:uid="{00000000-0004-0000-0000-000010000000}"/>
    <hyperlink ref="A59:F59" location="'Damsel Flies'!A1" display="Damsel Flies" xr:uid="{00000000-0004-0000-0000-000011000000}"/>
    <hyperlink ref="A65:F65" location="'Extended Body Mayflies'!A1" display="Extended Body Mayflies" xr:uid="{00000000-0004-0000-0000-000012000000}"/>
    <hyperlink ref="A66:F66" location="'Flash Bombers'!A1" display="Flash Bombers" xr:uid="{00000000-0004-0000-0000-000013000000}"/>
    <hyperlink ref="A67:F67" location="'Flies With Eyes'!A1" display="Flies With Eyes" xr:uid="{00000000-0004-0000-0000-000014000000}"/>
    <hyperlink ref="A68:F68" location="'Foam Bombers'!A1" display="Foam Bombers" xr:uid="{00000000-0004-0000-0000-000015000000}"/>
    <hyperlink ref="A69:F69" location="'Foam Bugs'!A1" display="Foam Bugs" xr:uid="{00000000-0004-0000-0000-000016000000}"/>
    <hyperlink ref="A71:F71" location="'Glo Flies'!A1" display="Glo Flies" xr:uid="{00000000-0004-0000-0000-000017000000}"/>
    <hyperlink ref="A72:F72" location="'Gold &amp; Silver Series'!A1" display="Gold &amp; Silver Series" xr:uid="{00000000-0004-0000-0000-000018000000}"/>
    <hyperlink ref="A73:F73" location="'Grizzly Bugs'!A1" display="Grizzly Bugs" xr:uid="{00000000-0004-0000-0000-000019000000}"/>
    <hyperlink ref="A74:F74" location="'Grizzly Bugs - Doubles'!A1" display="Grizzly Bugs - Double" xr:uid="{00000000-0004-0000-0000-00001A000000}"/>
    <hyperlink ref="A75:F75" location="'Grouse Flies'!A1" display="Grouse Flies" xr:uid="{00000000-0004-0000-0000-00001B000000}"/>
    <hyperlink ref="A76:F76" location="'Hot Heads'!A1" display="Hot Heads" xr:uid="{00000000-0004-0000-0000-00001C000000}"/>
    <hyperlink ref="A77:F77" location="'Humber River Series'!A1" display="Humber River Series" xr:uid="{00000000-0004-0000-0000-00001D000000}"/>
    <hyperlink ref="A78:F78" location="Humpies!A1" display="Humpies" xr:uid="{00000000-0004-0000-0000-00001E000000}"/>
    <hyperlink ref="A79:F79" location="'Krystal Bugs'!A1" display="Krystal Bugs" xr:uid="{00000000-0004-0000-0000-00001F000000}"/>
    <hyperlink ref="A82:F82" location="'MacIntoish Dry Flies'!A1" display="MacIntoish Dry Flies" xr:uid="{00000000-0004-0000-0000-000020000000}"/>
    <hyperlink ref="A84:F84" location="Matukas!A1" display="Matukas" xr:uid="{00000000-0004-0000-0000-000021000000}"/>
    <hyperlink ref="A88:F88" location="'Nu-floatable Bombers'!A1" display="Nu-floatable Bombers" xr:uid="{00000000-0004-0000-0000-000022000000}"/>
    <hyperlink ref="A86:F86" location="Minnows!A1" display="Minnows" xr:uid="{00000000-0004-0000-0000-000023000000}"/>
    <hyperlink ref="A90:F90" location="'Polar Baits'!A1" display="Polar Baits" xr:uid="{00000000-0004-0000-0000-000024000000}"/>
    <hyperlink ref="A91:F91" location="'RAT Series'!A1" display="R.A.T. Series" xr:uid="{00000000-0004-0000-0000-000025000000}"/>
    <hyperlink ref="A92:F92" location="'Regular Dry Flies'!A1" display="Regular Dry Flies" xr:uid="{00000000-0004-0000-0000-000026000000}"/>
    <hyperlink ref="A93:F93" location="'Salmon Flies - Doubles'!A1" display="Salmon Flies - Double" xr:uid="{00000000-0004-0000-0000-000027000000}"/>
    <hyperlink ref="A94:F94" location="'Salmon Flies Doubles JC'!A1" display="Salmon Flies - Double JC" xr:uid="{00000000-0004-0000-0000-000028000000}"/>
    <hyperlink ref="A95:F95" location="'Salmoln Flies - Wet'!A1" display="Salmon Flies - Wet" xr:uid="{00000000-0004-0000-0000-000029000000}"/>
    <hyperlink ref="A96:F96" location="'Salmon Flies - Wet JC'!A1" display="Salmon Flies - Wet JC" xr:uid="{00000000-0004-0000-0000-00002A000000}"/>
    <hyperlink ref="A97:F97" location="'Saltwater Flies'!A1" display="Saltwater Flies" xr:uid="{00000000-0004-0000-0000-00002B000000}"/>
    <hyperlink ref="A99:F99" location="'Sea Trout Shrimp Flies'!A1" display="Sea Trout Shrimp Flies" xr:uid="{00000000-0004-0000-0000-00002C000000}"/>
    <hyperlink ref="A100:F100" location="'Sheppard''s Bombers'!A1" display="Sheppard's Bombers" xr:uid="{00000000-0004-0000-0000-00002D000000}"/>
    <hyperlink ref="A101:F101" location="'Sheppard''s Buck Bugs'!A1" display="Sheppard's Buck Bugs" xr:uid="{00000000-0004-0000-0000-00002E000000}"/>
    <hyperlink ref="A102:F102" location="'Sheppard''s Bugs'!A1" display="Sheppard's Bugs" xr:uid="{00000000-0004-0000-0000-00002F000000}"/>
    <hyperlink ref="A103:F103" location="Slinkies!A1" display="Slinkies" xr:uid="{00000000-0004-0000-0000-000030000000}"/>
    <hyperlink ref="A105:F105" location="'Split-wing Bombers'!A1" display="Split-wing Bombers" xr:uid="{00000000-0004-0000-0000-000031000000}"/>
    <hyperlink ref="A107:F107" location="'Stimulator Flies'!A1" display="Stimulator Flies" xr:uid="{00000000-0004-0000-0000-000032000000}"/>
    <hyperlink ref="A108:F108" location="Stoneflies!A1" display="Stoneflies" xr:uid="{00000000-0004-0000-0000-000033000000}"/>
    <hyperlink ref="A63:F63" location="'Egg Sucking Leeches'!A1" display="Egg Sucking Leeches" xr:uid="{00000000-0004-0000-0000-000034000000}"/>
    <hyperlink ref="A109:F109" location="'Streamers - Regular Hook'!A1" display="Streamers - Regular Hook" xr:uid="{00000000-0004-0000-0000-000035000000}"/>
    <hyperlink ref="A110:F110" location="'Streamers - Stainless Hook'!A1" display="Streamers - Stainless Steel Hook" xr:uid="{00000000-0004-0000-0000-000036000000}"/>
    <hyperlink ref="A111:F111" location="'This Is It Flies'!A1" display="This Is It Flies" xr:uid="{00000000-0004-0000-0000-000037000000}"/>
    <hyperlink ref="A114:F114" location="'Trout Flies'!A1" display="Trout Flies" xr:uid="{00000000-0004-0000-0000-000038000000}"/>
    <hyperlink ref="A115:F115" location="'Trout Fly Nymphs'!A1" display="Trout Fly Nymphs" xr:uid="{00000000-0004-0000-0000-000039000000}"/>
    <hyperlink ref="A118:F118" location="Wigglers!A1" display="Wigglers" xr:uid="{00000000-0004-0000-0000-00003A000000}"/>
    <hyperlink ref="A117:F117" location="Whiskers!A1" display="Whiskers" xr:uid="{00000000-0004-0000-0000-00003B000000}"/>
    <hyperlink ref="A119:F119" location="'Wooly Worms Regular'!A1" display="Wooly Worms - Regular" xr:uid="{00000000-0004-0000-0000-00003C000000}"/>
    <hyperlink ref="A120:F120" location="'Wooly Worms Weighted'!A1" display="Wooly Worms - Weighted" xr:uid="{00000000-0004-0000-0000-00003D000000}"/>
    <hyperlink ref="A122:F122" location="'Zonkers - Regular'!A1" display="Zonkers - Regular" xr:uid="{00000000-0004-0000-0000-00003E000000}"/>
    <hyperlink ref="A123:F123" location="'Zonkers - Weighted'!A1" display="Zonkers - Weighted" xr:uid="{00000000-0004-0000-0000-00003F000000}"/>
    <hyperlink ref="A121:F121" location="'Wulff Bombers'!A1" display="Wulff Bombers" xr:uid="{00000000-0004-0000-0000-000040000000}"/>
    <hyperlink ref="A85:F85" location="Mice!A1" display="Mice" xr:uid="{00000000-0004-0000-0000-000041000000}"/>
    <hyperlink ref="A113:F113" location="'Total Glow Flies'!A1" display="Total Glow Flies" xr:uid="{00000000-0004-0000-0000-000042000000}"/>
    <hyperlink ref="A116:F116" location="'Tube Flies'!A1" display="Tube Flies" xr:uid="{00000000-0004-0000-0000-000043000000}"/>
    <hyperlink ref="A80:F80" location="'Mackerel Flies'!A1" display="Mackerel Flies" xr:uid="{00000000-0004-0000-0000-000044000000}"/>
    <hyperlink ref="A89:F89" location="'Paddy Francis'!A1" display="Paddy Francis" xr:uid="{00000000-0004-0000-0000-000045000000}"/>
    <hyperlink ref="A87:F87" location="'Muddler Minnows'!A1" display="Muddler Minnows" xr:uid="{00000000-0004-0000-0000-000046000000}"/>
    <hyperlink ref="A83:F83" location="'Marabou Muddlers'!A1" display="Marabou Muddlers" xr:uid="{00000000-0004-0000-0000-000047000000}"/>
    <hyperlink ref="A106:F106" location="'Steelhead Flies'!A1" display="Steelhead Flies" xr:uid="{00000000-0004-0000-0000-000048000000}"/>
    <hyperlink ref="A104:F104" location="'Sparkle Duns'!A1" display="Sparkle Duns" xr:uid="{00000000-0004-0000-0000-000049000000}"/>
    <hyperlink ref="A4" r:id="rId1" xr:uid="{00000000-0004-0000-0000-00004A000000}"/>
    <hyperlink ref="A35:I35" r:id="rId2" display="Payment Information" xr:uid="{00000000-0004-0000-0000-00004B000000}"/>
    <hyperlink ref="A7:I7" r:id="rId3" display="How to Use the Excel Order Forms" xr:uid="{00000000-0004-0000-0000-00004C000000}"/>
    <hyperlink ref="A46:F46" location="'Beadhead Eggs'!A1" display="Beadhead Eggs" xr:uid="{00000000-0004-0000-0000-00004D000000}"/>
    <hyperlink ref="A112:F112" location="'Today''s Special'!A1" display="Today's Special" xr:uid="{00000000-0004-0000-0000-00004E000000}"/>
    <hyperlink ref="A62:F62" location="'Drifter Flies'!A1" display="Drifter Flies" xr:uid="{00000000-0004-0000-0000-00004F000000}"/>
    <hyperlink ref="A98:F98" location="'Saltwater Baitfish Flies'!A1" display="Saltwater Baitfish Flies" xr:uid="{00000000-0004-0000-0000-000050000000}"/>
    <hyperlink ref="A56:F56" location="'CBC Flies - Wet'!A1" display="CBS Flies - Wet" xr:uid="{00000000-0004-0000-0000-000051000000}"/>
    <hyperlink ref="A21:J21" location="'Today''s Special'!A1" display="Today's Fly Special" xr:uid="{00000000-0004-0000-0000-000052000000}"/>
    <hyperlink ref="A47:F47" location="'Blood Worms'!A1" display="Blood Worms" xr:uid="{00000000-0004-0000-0000-000053000000}"/>
    <hyperlink ref="A30:F33" r:id="rId4" display="http://www.flies4fishing.com/" xr:uid="{00000000-0004-0000-0000-000054000000}"/>
    <hyperlink ref="A70:F70" location="Glitter_Bugs" display="Glitter Bugs" xr:uid="{00000000-0004-0000-0000-000055000000}"/>
    <hyperlink ref="A81:F81" location="'Macketrel Bites'!A1" display="Mackerel Bites" xr:uid="{0219B7C1-16DC-4D07-80EF-427C1244844B}"/>
  </hyperlinks>
  <pageMargins left="0.74803149606299213" right="0.74803149606299213" top="0.6692913385826772" bottom="0.98425196850393704" header="0.51181102362204722" footer="0.51181102362204722"/>
  <pageSetup scale="78" fitToHeight="2" orientation="landscape" horizontalDpi="1200" verticalDpi="1200" r:id="rId5"/>
  <headerFooter alignWithMargins="0">
    <oddHeader>Page &amp;P of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40"/>
  <sheetViews>
    <sheetView showZeros="0" topLeftCell="A22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41" customWidth="1"/>
  </cols>
  <sheetData>
    <row r="1" spans="1:9" ht="30" x14ac:dyDescent="0.2">
      <c r="A1" s="296" t="s">
        <v>5</v>
      </c>
      <c r="B1" s="296"/>
      <c r="C1" s="296"/>
      <c r="D1" s="296"/>
      <c r="E1" s="296"/>
      <c r="F1" s="296"/>
      <c r="G1" s="296"/>
      <c r="H1" s="296"/>
      <c r="I1" s="296"/>
    </row>
    <row r="2" spans="1:9" ht="18" x14ac:dyDescent="0.25">
      <c r="A2" s="297" t="s">
        <v>0</v>
      </c>
      <c r="B2" s="297"/>
      <c r="C2" s="297"/>
      <c r="D2" s="297"/>
      <c r="E2" s="297"/>
      <c r="F2" s="297"/>
      <c r="G2" s="297"/>
      <c r="H2" s="297"/>
      <c r="I2" s="297"/>
    </row>
    <row r="3" spans="1:9" ht="18" x14ac:dyDescent="0.25">
      <c r="A3" s="297" t="s">
        <v>30</v>
      </c>
      <c r="B3" s="297"/>
      <c r="C3" s="297"/>
      <c r="D3" s="297"/>
      <c r="E3" s="297"/>
      <c r="F3" s="297"/>
      <c r="G3" s="297"/>
      <c r="H3" s="297"/>
      <c r="I3" s="297"/>
    </row>
    <row r="4" spans="1:9" ht="18" x14ac:dyDescent="0.25">
      <c r="A4" s="297" t="s">
        <v>10</v>
      </c>
      <c r="B4" s="297"/>
      <c r="C4" s="297"/>
      <c r="D4" s="297"/>
      <c r="E4" s="297"/>
      <c r="F4" s="297"/>
      <c r="G4" s="297"/>
      <c r="H4" s="297"/>
      <c r="I4" s="297"/>
    </row>
    <row r="5" spans="1:9" ht="18" x14ac:dyDescent="0.25">
      <c r="A5" s="297"/>
      <c r="B5" s="297"/>
      <c r="C5" s="297"/>
      <c r="D5" s="297"/>
      <c r="E5" s="297"/>
      <c r="F5" s="297"/>
      <c r="G5" s="297"/>
      <c r="H5" s="297"/>
      <c r="I5" s="297"/>
    </row>
    <row r="6" spans="1:9" ht="18" x14ac:dyDescent="0.25">
      <c r="A6" s="3" t="s">
        <v>4</v>
      </c>
      <c r="B6" s="297" t="s">
        <v>4</v>
      </c>
      <c r="C6" s="297"/>
      <c r="D6" s="297"/>
      <c r="E6" s="297"/>
      <c r="F6" s="297"/>
      <c r="G6" s="297"/>
      <c r="H6" s="341" t="s">
        <v>7</v>
      </c>
      <c r="I6" s="341"/>
    </row>
    <row r="7" spans="1:9" ht="18" x14ac:dyDescent="0.25">
      <c r="A7" s="297"/>
      <c r="B7" s="297"/>
      <c r="C7" s="297"/>
      <c r="D7" s="297"/>
      <c r="E7" s="297"/>
      <c r="F7" s="297"/>
      <c r="G7" s="297"/>
      <c r="H7" s="297"/>
      <c r="I7" s="297"/>
    </row>
    <row r="8" spans="1:9" s="122" customFormat="1" ht="20.100000000000001" customHeight="1" x14ac:dyDescent="0.25">
      <c r="A8" s="338">
        <f ca="1">NOW()</f>
        <v>44848.553672685186</v>
      </c>
      <c r="B8" s="339"/>
      <c r="C8" s="339"/>
      <c r="D8" s="339"/>
      <c r="E8" s="339"/>
      <c r="F8" s="339"/>
      <c r="G8" s="339"/>
      <c r="H8" s="339"/>
      <c r="I8" s="339"/>
    </row>
    <row r="9" spans="1:9" ht="18" x14ac:dyDescent="0.25">
      <c r="A9" s="297"/>
      <c r="B9" s="297"/>
      <c r="C9" s="297"/>
      <c r="D9" s="297"/>
      <c r="E9" s="297"/>
      <c r="F9" s="297"/>
      <c r="G9" s="297"/>
      <c r="H9" s="297"/>
      <c r="I9" s="297"/>
    </row>
    <row r="10" spans="1:9" ht="18" x14ac:dyDescent="0.25">
      <c r="A10" s="2" t="s">
        <v>675</v>
      </c>
      <c r="B10" s="340" t="str">
        <f>'Order Form'!B24:F24</f>
        <v xml:space="preserve"> </v>
      </c>
      <c r="C10" s="340"/>
      <c r="D10" s="340"/>
      <c r="E10" s="340"/>
      <c r="F10" s="340"/>
      <c r="G10" s="340"/>
      <c r="H10" s="3" t="s">
        <v>680</v>
      </c>
      <c r="I10" s="95">
        <f>'Order Form'!H24:J24</f>
        <v>0</v>
      </c>
    </row>
    <row r="11" spans="1:9" ht="18" x14ac:dyDescent="0.25">
      <c r="A11" s="2" t="s">
        <v>676</v>
      </c>
      <c r="B11" s="340" t="str">
        <f>'Order Form'!B25:F25</f>
        <v xml:space="preserve"> </v>
      </c>
      <c r="C11" s="340"/>
      <c r="D11" s="340"/>
      <c r="E11" s="340"/>
      <c r="F11" s="340"/>
      <c r="G11" s="340"/>
      <c r="H11" s="3" t="s">
        <v>25</v>
      </c>
      <c r="I11" s="95">
        <f>'Order Form'!H25:J25</f>
        <v>0</v>
      </c>
    </row>
    <row r="12" spans="1:9" ht="18" x14ac:dyDescent="0.25">
      <c r="A12" s="2"/>
      <c r="B12" s="340" t="str">
        <f>'Order Form'!B26:F26</f>
        <v xml:space="preserve"> </v>
      </c>
      <c r="C12" s="340"/>
      <c r="D12" s="340"/>
      <c r="E12" s="340"/>
      <c r="F12" s="340"/>
      <c r="G12" s="340"/>
      <c r="H12" s="3" t="s">
        <v>12</v>
      </c>
      <c r="I12" s="95">
        <f>'Order Form'!H26:J26</f>
        <v>0</v>
      </c>
    </row>
    <row r="13" spans="1:9" ht="18" x14ac:dyDescent="0.25">
      <c r="A13" s="2" t="s">
        <v>677</v>
      </c>
      <c r="B13" s="340" t="str">
        <f>'Order Form'!B27:F27</f>
        <v xml:space="preserve"> </v>
      </c>
      <c r="C13" s="340"/>
      <c r="D13" s="340"/>
      <c r="E13" s="340"/>
      <c r="F13" s="340"/>
      <c r="G13" s="340"/>
      <c r="H13" s="3" t="s">
        <v>13</v>
      </c>
      <c r="I13" s="95">
        <f>'Order Form'!H27:J27</f>
        <v>0</v>
      </c>
    </row>
    <row r="14" spans="1:9" ht="18" x14ac:dyDescent="0.25">
      <c r="A14" s="2" t="s">
        <v>678</v>
      </c>
      <c r="B14" s="340" t="str">
        <f>'Order Form'!B28:F28</f>
        <v xml:space="preserve"> </v>
      </c>
      <c r="C14" s="340"/>
      <c r="D14" s="340"/>
      <c r="E14" s="340"/>
      <c r="F14" s="340"/>
      <c r="G14" s="340"/>
      <c r="H14" s="3" t="s">
        <v>14</v>
      </c>
      <c r="I14" s="18">
        <f>H38</f>
        <v>0</v>
      </c>
    </row>
    <row r="15" spans="1:9" ht="18" x14ac:dyDescent="0.25">
      <c r="A15" s="2" t="s">
        <v>8</v>
      </c>
      <c r="B15" s="340" t="str">
        <f>'Order Form'!B29:F29</f>
        <v xml:space="preserve"> </v>
      </c>
      <c r="C15" s="340"/>
      <c r="D15" s="340"/>
      <c r="E15" s="340"/>
      <c r="F15" s="340"/>
      <c r="G15" s="340"/>
      <c r="H15" s="3" t="s">
        <v>81</v>
      </c>
      <c r="I15" s="14">
        <f>I38</f>
        <v>0</v>
      </c>
    </row>
    <row r="16" spans="1:9" ht="18" customHeight="1" x14ac:dyDescent="0.2">
      <c r="A16" s="325" t="s">
        <v>693</v>
      </c>
      <c r="B16" s="325" t="s">
        <v>4</v>
      </c>
      <c r="C16" s="325"/>
      <c r="D16" s="325"/>
      <c r="E16" s="325"/>
      <c r="F16" s="325"/>
      <c r="G16" s="325"/>
      <c r="H16" s="325"/>
      <c r="I16" s="325"/>
    </row>
    <row r="17" spans="1:9" ht="18" customHeight="1" x14ac:dyDescent="0.2">
      <c r="A17" s="325"/>
      <c r="B17" s="325"/>
      <c r="C17" s="325"/>
      <c r="D17" s="325"/>
      <c r="E17" s="325"/>
      <c r="F17" s="325"/>
      <c r="G17" s="325"/>
      <c r="H17" s="325"/>
      <c r="I17" s="325"/>
    </row>
    <row r="18" spans="1:9" ht="18" customHeight="1" x14ac:dyDescent="0.2">
      <c r="A18" s="325"/>
      <c r="B18" s="325"/>
      <c r="C18" s="325"/>
      <c r="D18" s="325"/>
      <c r="E18" s="325"/>
      <c r="F18" s="325"/>
      <c r="G18" s="325"/>
      <c r="H18" s="325"/>
      <c r="I18" s="325"/>
    </row>
    <row r="19" spans="1:9" ht="18" customHeight="1" x14ac:dyDescent="0.2">
      <c r="A19" s="325"/>
      <c r="B19" s="325"/>
      <c r="C19" s="325"/>
      <c r="D19" s="325"/>
      <c r="E19" s="325"/>
      <c r="F19" s="325"/>
      <c r="G19" s="325"/>
      <c r="H19" s="325"/>
      <c r="I19" s="325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342" t="s">
        <v>21</v>
      </c>
      <c r="B23" s="342"/>
      <c r="C23" s="342"/>
      <c r="D23" s="342"/>
      <c r="E23" s="342"/>
      <c r="F23" s="342"/>
      <c r="G23" s="342"/>
      <c r="H23" s="342"/>
      <c r="I23" s="342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34">
        <v>2.5</v>
      </c>
    </row>
    <row r="26" spans="1:9" ht="18" x14ac:dyDescent="0.25">
      <c r="A26" s="4" t="s">
        <v>30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93" t="s">
        <v>122</v>
      </c>
      <c r="B27" s="35"/>
      <c r="C27" s="29"/>
      <c r="D27" s="29"/>
      <c r="E27" s="29"/>
      <c r="F27" s="29"/>
      <c r="G27" s="35"/>
      <c r="H27" s="19">
        <f t="shared" ref="H27:H36" si="0">SUM(B27:G27)</f>
        <v>0</v>
      </c>
      <c r="I27" s="9">
        <f t="shared" ref="I27:I36" si="1">H27*$I$25</f>
        <v>0</v>
      </c>
    </row>
    <row r="28" spans="1:9" ht="18" x14ac:dyDescent="0.25">
      <c r="A28" s="94" t="s">
        <v>123</v>
      </c>
      <c r="B28" s="35"/>
      <c r="C28" s="29"/>
      <c r="D28" s="29"/>
      <c r="E28" s="29"/>
      <c r="F28" s="29"/>
      <c r="G28" s="35"/>
      <c r="H28" s="19">
        <f t="shared" si="0"/>
        <v>0</v>
      </c>
      <c r="I28" s="9">
        <f t="shared" si="1"/>
        <v>0</v>
      </c>
    </row>
    <row r="29" spans="1:9" ht="18" x14ac:dyDescent="0.25">
      <c r="A29" s="94" t="s">
        <v>108</v>
      </c>
      <c r="B29" s="35"/>
      <c r="C29" s="29"/>
      <c r="D29" s="29"/>
      <c r="E29" s="29"/>
      <c r="F29" s="29"/>
      <c r="G29" s="35"/>
      <c r="H29" s="19">
        <f t="shared" si="0"/>
        <v>0</v>
      </c>
      <c r="I29" s="9">
        <f t="shared" si="1"/>
        <v>0</v>
      </c>
    </row>
    <row r="30" spans="1:9" ht="18" x14ac:dyDescent="0.25">
      <c r="A30" s="94" t="s">
        <v>124</v>
      </c>
      <c r="B30" s="35"/>
      <c r="C30" s="29"/>
      <c r="D30" s="29"/>
      <c r="E30" s="29"/>
      <c r="F30" s="29"/>
      <c r="G30" s="35"/>
      <c r="H30" s="19">
        <f t="shared" si="0"/>
        <v>0</v>
      </c>
      <c r="I30" s="9">
        <f t="shared" si="1"/>
        <v>0</v>
      </c>
    </row>
    <row r="31" spans="1:9" ht="18" x14ac:dyDescent="0.25">
      <c r="A31" s="94" t="s">
        <v>125</v>
      </c>
      <c r="B31" s="35"/>
      <c r="C31" s="29"/>
      <c r="D31" s="29"/>
      <c r="E31" s="29"/>
      <c r="F31" s="29"/>
      <c r="G31" s="35"/>
      <c r="H31" s="19">
        <f t="shared" si="0"/>
        <v>0</v>
      </c>
      <c r="I31" s="9">
        <f t="shared" si="1"/>
        <v>0</v>
      </c>
    </row>
    <row r="32" spans="1:9" ht="18" x14ac:dyDescent="0.25">
      <c r="A32" s="94" t="s">
        <v>126</v>
      </c>
      <c r="B32" s="35"/>
      <c r="C32" s="29"/>
      <c r="D32" s="29"/>
      <c r="E32" s="29"/>
      <c r="F32" s="29"/>
      <c r="G32" s="29"/>
      <c r="H32" s="19">
        <f t="shared" si="0"/>
        <v>0</v>
      </c>
      <c r="I32" s="9">
        <f t="shared" si="1"/>
        <v>0</v>
      </c>
    </row>
    <row r="33" spans="1:9" ht="18" x14ac:dyDescent="0.25">
      <c r="A33" s="36" t="s">
        <v>127</v>
      </c>
      <c r="B33" s="35"/>
      <c r="C33" s="29"/>
      <c r="D33" s="29"/>
      <c r="E33" s="29"/>
      <c r="F33" s="29"/>
      <c r="G33" s="35"/>
      <c r="H33" s="19">
        <f t="shared" si="0"/>
        <v>0</v>
      </c>
      <c r="I33" s="9">
        <f t="shared" si="1"/>
        <v>0</v>
      </c>
    </row>
    <row r="34" spans="1:9" ht="18" x14ac:dyDescent="0.25">
      <c r="A34" s="36" t="s">
        <v>128</v>
      </c>
      <c r="B34" s="35"/>
      <c r="C34" s="29"/>
      <c r="D34" s="29"/>
      <c r="E34" s="29"/>
      <c r="F34" s="29"/>
      <c r="G34" s="29"/>
      <c r="H34" s="19">
        <f t="shared" si="0"/>
        <v>0</v>
      </c>
      <c r="I34" s="9">
        <f t="shared" si="1"/>
        <v>0</v>
      </c>
    </row>
    <row r="35" spans="1:9" ht="18" x14ac:dyDescent="0.25">
      <c r="A35" s="36" t="s">
        <v>129</v>
      </c>
      <c r="B35" s="35"/>
      <c r="C35" s="29"/>
      <c r="D35" s="29"/>
      <c r="E35" s="29"/>
      <c r="F35" s="29"/>
      <c r="G35" s="29"/>
      <c r="H35" s="19">
        <f t="shared" si="0"/>
        <v>0</v>
      </c>
      <c r="I35" s="9">
        <f t="shared" si="1"/>
        <v>0</v>
      </c>
    </row>
    <row r="36" spans="1:9" ht="18" x14ac:dyDescent="0.25">
      <c r="A36" s="36" t="s">
        <v>130</v>
      </c>
      <c r="B36" s="35"/>
      <c r="C36" s="29"/>
      <c r="D36" s="29"/>
      <c r="E36" s="29"/>
      <c r="F36" s="29"/>
      <c r="G36" s="29"/>
      <c r="H36" s="19">
        <f t="shared" si="0"/>
        <v>0</v>
      </c>
      <c r="I36" s="9">
        <f t="shared" si="1"/>
        <v>0</v>
      </c>
    </row>
    <row r="37" spans="1:9" ht="18" x14ac:dyDescent="0.25">
      <c r="A37" s="36" t="s">
        <v>131</v>
      </c>
      <c r="B37" s="35"/>
      <c r="C37" s="29"/>
      <c r="D37" s="29"/>
      <c r="E37" s="29"/>
      <c r="F37" s="29"/>
      <c r="G37" s="29"/>
      <c r="H37" s="19"/>
      <c r="I37" s="9"/>
    </row>
    <row r="38" spans="1:9" ht="18" x14ac:dyDescent="0.25">
      <c r="A38" s="20" t="s">
        <v>1</v>
      </c>
      <c r="B38" s="19">
        <f>SUM(B27:B37)</f>
        <v>0</v>
      </c>
      <c r="C38" s="12">
        <f>SUM(C27:C37)</f>
        <v>0</v>
      </c>
      <c r="D38" s="12">
        <f>SUM(D27:D37)</f>
        <v>0</v>
      </c>
      <c r="E38" s="12">
        <f>SUM(E27:E37)</f>
        <v>0</v>
      </c>
      <c r="F38" s="12">
        <f>SUM(F27:F37)</f>
        <v>0</v>
      </c>
      <c r="G38" s="19">
        <f>SUM(G27:G37)</f>
        <v>0</v>
      </c>
      <c r="H38" s="19">
        <f>SUM(B38:G38)</f>
        <v>0</v>
      </c>
      <c r="I38" s="9">
        <f>SUM(I27:I37)</f>
        <v>0</v>
      </c>
    </row>
    <row r="39" spans="1:9" ht="18" x14ac:dyDescent="0.25">
      <c r="A39" s="315"/>
      <c r="B39" s="315"/>
      <c r="C39" s="315"/>
      <c r="D39" s="315"/>
      <c r="E39" s="315"/>
      <c r="F39" s="315"/>
      <c r="G39" s="315"/>
      <c r="H39" s="315"/>
      <c r="I39" s="315"/>
    </row>
    <row r="40" spans="1:9" ht="18" x14ac:dyDescent="0.25">
      <c r="A40" s="301" t="s">
        <v>20</v>
      </c>
      <c r="B40" s="301"/>
      <c r="C40" s="301"/>
      <c r="D40" s="301"/>
      <c r="E40" s="301"/>
      <c r="F40" s="301"/>
      <c r="G40" s="301"/>
      <c r="H40" s="301"/>
      <c r="I40" s="301"/>
    </row>
  </sheetData>
  <mergeCells count="26">
    <mergeCell ref="A39:I39"/>
    <mergeCell ref="A40:I40"/>
    <mergeCell ref="A22:I22"/>
    <mergeCell ref="A23:I23"/>
    <mergeCell ref="A24:I24"/>
    <mergeCell ref="A25:H25"/>
    <mergeCell ref="A21:I21"/>
    <mergeCell ref="B12:G12"/>
    <mergeCell ref="B13:G13"/>
    <mergeCell ref="B14:G14"/>
    <mergeCell ref="B15:G15"/>
    <mergeCell ref="H6:I6"/>
    <mergeCell ref="A7:I7"/>
    <mergeCell ref="A16:A19"/>
    <mergeCell ref="B16:I19"/>
    <mergeCell ref="B20:I20"/>
    <mergeCell ref="A1:I1"/>
    <mergeCell ref="A2:I2"/>
    <mergeCell ref="A3:I3"/>
    <mergeCell ref="A4:I4"/>
    <mergeCell ref="A8:I8"/>
    <mergeCell ref="A9:I9"/>
    <mergeCell ref="B10:G10"/>
    <mergeCell ref="B11:G11"/>
    <mergeCell ref="A5:I5"/>
    <mergeCell ref="B6:G6"/>
  </mergeCells>
  <phoneticPr fontId="0" type="noConversion"/>
  <hyperlinks>
    <hyperlink ref="A23:I23" location="'Order Form'!A1" display="Back to Order Form" xr:uid="{00000000-0004-0000-0900-000000000000}"/>
    <hyperlink ref="H6:I6" r:id="rId1" display="Email" xr:uid="{00000000-0004-0000-0900-000001000000}"/>
    <hyperlink ref="A27" r:id="rId2" xr:uid="{00000000-0004-0000-0900-000002000000}"/>
    <hyperlink ref="A8" r:id="rId3" display="=@NOW()" xr:uid="{00000000-0004-0000-0900-000004000000}"/>
  </hyperlinks>
  <pageMargins left="0.75" right="0.75" top="1" bottom="1" header="0.5" footer="0.5"/>
  <pageSetup scale="75" fitToHeight="2" orientation="landscape" horizontalDpi="300" verticalDpi="300" r:id="rId4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61"/>
  <sheetViews>
    <sheetView showZeros="0" topLeftCell="A24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43.42578125" customWidth="1"/>
  </cols>
  <sheetData>
    <row r="1" spans="1:9" ht="30" x14ac:dyDescent="0.2">
      <c r="A1" s="296" t="s">
        <v>5</v>
      </c>
      <c r="B1" s="296"/>
      <c r="C1" s="296"/>
      <c r="D1" s="296"/>
      <c r="E1" s="296"/>
      <c r="F1" s="296"/>
      <c r="G1" s="296"/>
      <c r="H1" s="296"/>
      <c r="I1" s="296"/>
    </row>
    <row r="2" spans="1:9" ht="18" x14ac:dyDescent="0.25">
      <c r="A2" s="297" t="s">
        <v>0</v>
      </c>
      <c r="B2" s="297"/>
      <c r="C2" s="297"/>
      <c r="D2" s="297"/>
      <c r="E2" s="297"/>
      <c r="F2" s="297"/>
      <c r="G2" s="297"/>
      <c r="H2" s="297"/>
      <c r="I2" s="297"/>
    </row>
    <row r="3" spans="1:9" ht="18" x14ac:dyDescent="0.25">
      <c r="A3" s="297" t="s">
        <v>31</v>
      </c>
      <c r="B3" s="297"/>
      <c r="C3" s="297"/>
      <c r="D3" s="297"/>
      <c r="E3" s="297"/>
      <c r="F3" s="297"/>
      <c r="G3" s="297"/>
      <c r="H3" s="297"/>
      <c r="I3" s="297"/>
    </row>
    <row r="4" spans="1:9" ht="18" x14ac:dyDescent="0.25">
      <c r="A4" s="297" t="s">
        <v>10</v>
      </c>
      <c r="B4" s="297"/>
      <c r="C4" s="297"/>
      <c r="D4" s="297"/>
      <c r="E4" s="297"/>
      <c r="F4" s="297"/>
      <c r="G4" s="297"/>
      <c r="H4" s="297"/>
      <c r="I4" s="297"/>
    </row>
    <row r="5" spans="1:9" ht="18" x14ac:dyDescent="0.25">
      <c r="A5" s="297"/>
      <c r="B5" s="297"/>
      <c r="C5" s="297"/>
      <c r="D5" s="297"/>
      <c r="E5" s="297"/>
      <c r="F5" s="297"/>
      <c r="G5" s="297"/>
      <c r="H5" s="297"/>
      <c r="I5" s="297"/>
    </row>
    <row r="6" spans="1:9" ht="18" x14ac:dyDescent="0.25">
      <c r="A6" s="3" t="s">
        <v>4</v>
      </c>
      <c r="B6" s="297" t="s">
        <v>4</v>
      </c>
      <c r="C6" s="297"/>
      <c r="D6" s="297"/>
      <c r="E6" s="297"/>
      <c r="F6" s="297"/>
      <c r="G6" s="297"/>
      <c r="H6" s="341" t="s">
        <v>7</v>
      </c>
      <c r="I6" s="341"/>
    </row>
    <row r="7" spans="1:9" ht="18" x14ac:dyDescent="0.25">
      <c r="A7" s="297"/>
      <c r="B7" s="297"/>
      <c r="C7" s="297"/>
      <c r="D7" s="297"/>
      <c r="E7" s="297"/>
      <c r="F7" s="297"/>
      <c r="G7" s="297"/>
      <c r="H7" s="297"/>
      <c r="I7" s="297"/>
    </row>
    <row r="8" spans="1:9" ht="18" x14ac:dyDescent="0.25">
      <c r="A8" s="343">
        <f ca="1">NOW()</f>
        <v>44848.553672685186</v>
      </c>
      <c r="B8" s="344"/>
      <c r="C8" s="344"/>
      <c r="D8" s="344"/>
      <c r="E8" s="344"/>
      <c r="F8" s="344"/>
      <c r="G8" s="344"/>
      <c r="H8" s="344"/>
      <c r="I8" s="344"/>
    </row>
    <row r="9" spans="1:9" ht="18" x14ac:dyDescent="0.25">
      <c r="A9" s="297"/>
      <c r="B9" s="297"/>
      <c r="C9" s="297"/>
      <c r="D9" s="297"/>
      <c r="E9" s="297"/>
      <c r="F9" s="297"/>
      <c r="G9" s="297"/>
      <c r="H9" s="297"/>
      <c r="I9" s="297"/>
    </row>
    <row r="10" spans="1:9" ht="18" x14ac:dyDescent="0.25">
      <c r="A10" s="2" t="s">
        <v>675</v>
      </c>
      <c r="B10" s="340" t="str">
        <f>'Order Form'!B24:F24</f>
        <v xml:space="preserve"> </v>
      </c>
      <c r="C10" s="340"/>
      <c r="D10" s="340"/>
      <c r="E10" s="340"/>
      <c r="F10" s="340"/>
      <c r="G10" s="340"/>
      <c r="H10" s="3" t="s">
        <v>680</v>
      </c>
      <c r="I10" s="95">
        <f>'Order Form'!H24:J24</f>
        <v>0</v>
      </c>
    </row>
    <row r="11" spans="1:9" ht="18" x14ac:dyDescent="0.25">
      <c r="A11" s="2" t="s">
        <v>676</v>
      </c>
      <c r="B11" s="340" t="str">
        <f>'Order Form'!B25:F25</f>
        <v xml:space="preserve"> </v>
      </c>
      <c r="C11" s="340"/>
      <c r="D11" s="340"/>
      <c r="E11" s="340"/>
      <c r="F11" s="340"/>
      <c r="G11" s="340"/>
      <c r="H11" s="3" t="s">
        <v>25</v>
      </c>
      <c r="I11" s="95">
        <f>'Order Form'!H25:J25</f>
        <v>0</v>
      </c>
    </row>
    <row r="12" spans="1:9" ht="18" x14ac:dyDescent="0.25">
      <c r="A12" s="2"/>
      <c r="B12" s="340" t="str">
        <f>'Order Form'!B26:F26</f>
        <v xml:space="preserve"> </v>
      </c>
      <c r="C12" s="340"/>
      <c r="D12" s="340"/>
      <c r="E12" s="340"/>
      <c r="F12" s="340"/>
      <c r="G12" s="340"/>
      <c r="H12" s="3" t="s">
        <v>12</v>
      </c>
      <c r="I12" s="95">
        <f>'Order Form'!H26:J26</f>
        <v>0</v>
      </c>
    </row>
    <row r="13" spans="1:9" ht="18" x14ac:dyDescent="0.25">
      <c r="A13" s="2" t="s">
        <v>677</v>
      </c>
      <c r="B13" s="340" t="str">
        <f>'Order Form'!B27:F27</f>
        <v xml:space="preserve"> </v>
      </c>
      <c r="C13" s="340"/>
      <c r="D13" s="340"/>
      <c r="E13" s="340"/>
      <c r="F13" s="340"/>
      <c r="G13" s="340"/>
      <c r="H13" s="3" t="s">
        <v>13</v>
      </c>
      <c r="I13" s="95">
        <f>'Order Form'!H27:J27</f>
        <v>0</v>
      </c>
    </row>
    <row r="14" spans="1:9" ht="18" x14ac:dyDescent="0.25">
      <c r="A14" s="2" t="s">
        <v>678</v>
      </c>
      <c r="B14" s="340" t="str">
        <f>'Order Form'!B28:F28</f>
        <v xml:space="preserve"> </v>
      </c>
      <c r="C14" s="340"/>
      <c r="D14" s="340"/>
      <c r="E14" s="340"/>
      <c r="F14" s="340"/>
      <c r="G14" s="340"/>
      <c r="H14" s="3" t="s">
        <v>14</v>
      </c>
      <c r="I14" s="18">
        <f>H59</f>
        <v>0</v>
      </c>
    </row>
    <row r="15" spans="1:9" ht="18" x14ac:dyDescent="0.25">
      <c r="A15" s="2" t="s">
        <v>8</v>
      </c>
      <c r="B15" s="340" t="str">
        <f>'Order Form'!B29:F29</f>
        <v xml:space="preserve"> </v>
      </c>
      <c r="C15" s="340"/>
      <c r="D15" s="340"/>
      <c r="E15" s="340"/>
      <c r="F15" s="340"/>
      <c r="G15" s="340"/>
      <c r="H15" s="3" t="s">
        <v>81</v>
      </c>
      <c r="I15" s="14">
        <f>I59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342" t="s">
        <v>21</v>
      </c>
      <c r="B23" s="342"/>
      <c r="C23" s="342"/>
      <c r="D23" s="342"/>
      <c r="E23" s="342"/>
      <c r="F23" s="342"/>
      <c r="G23" s="342"/>
      <c r="H23" s="342"/>
      <c r="I23" s="342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2.5</v>
      </c>
    </row>
    <row r="26" spans="1:9" ht="18" x14ac:dyDescent="0.25">
      <c r="A26" s="4" t="s">
        <v>31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92" t="s">
        <v>100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5">
        <f>SUM(B27:G27)</f>
        <v>0</v>
      </c>
      <c r="I27" s="32">
        <f t="shared" ref="I27:I58" si="0">H27*$I$25</f>
        <v>0</v>
      </c>
    </row>
    <row r="28" spans="1:9" ht="18" x14ac:dyDescent="0.25">
      <c r="A28" s="92" t="s">
        <v>101</v>
      </c>
      <c r="B28" s="35"/>
      <c r="C28" s="29"/>
      <c r="D28" s="29"/>
      <c r="E28" s="29"/>
      <c r="F28" s="29"/>
      <c r="G28" s="29"/>
      <c r="H28" s="35">
        <f t="shared" ref="H28:H58" si="1">SUM(B28:G28)</f>
        <v>0</v>
      </c>
      <c r="I28" s="32">
        <f t="shared" si="0"/>
        <v>0</v>
      </c>
    </row>
    <row r="29" spans="1:9" ht="18" x14ac:dyDescent="0.25">
      <c r="A29" s="92" t="s">
        <v>132</v>
      </c>
      <c r="B29" s="35"/>
      <c r="C29" s="29"/>
      <c r="D29" s="29"/>
      <c r="E29" s="29"/>
      <c r="F29" s="29"/>
      <c r="G29" s="29"/>
      <c r="H29" s="35">
        <f t="shared" si="1"/>
        <v>0</v>
      </c>
      <c r="I29" s="32">
        <f t="shared" si="0"/>
        <v>0</v>
      </c>
    </row>
    <row r="30" spans="1:9" ht="18" x14ac:dyDescent="0.25">
      <c r="A30" s="36" t="s">
        <v>103</v>
      </c>
      <c r="B30" s="35"/>
      <c r="C30" s="29"/>
      <c r="D30" s="29"/>
      <c r="E30" s="29"/>
      <c r="F30" s="29"/>
      <c r="G30" s="29"/>
      <c r="H30" s="35">
        <f t="shared" si="1"/>
        <v>0</v>
      </c>
      <c r="I30" s="32">
        <f t="shared" si="0"/>
        <v>0</v>
      </c>
    </row>
    <row r="31" spans="1:9" ht="18" x14ac:dyDescent="0.25">
      <c r="A31" s="36" t="s">
        <v>104</v>
      </c>
      <c r="B31" s="35"/>
      <c r="C31" s="29"/>
      <c r="D31" s="29"/>
      <c r="E31" s="29"/>
      <c r="F31" s="29"/>
      <c r="G31" s="29"/>
      <c r="H31" s="35">
        <f t="shared" si="1"/>
        <v>0</v>
      </c>
      <c r="I31" s="32">
        <f t="shared" si="0"/>
        <v>0</v>
      </c>
    </row>
    <row r="32" spans="1:9" ht="18" x14ac:dyDescent="0.25">
      <c r="A32" s="36" t="s">
        <v>133</v>
      </c>
      <c r="B32" s="35"/>
      <c r="C32" s="29"/>
      <c r="D32" s="29"/>
      <c r="E32" s="29"/>
      <c r="F32" s="29"/>
      <c r="G32" s="29"/>
      <c r="H32" s="35">
        <f t="shared" si="1"/>
        <v>0</v>
      </c>
      <c r="I32" s="32">
        <f t="shared" si="0"/>
        <v>0</v>
      </c>
    </row>
    <row r="33" spans="1:9" ht="18" x14ac:dyDescent="0.25">
      <c r="A33" s="36" t="s">
        <v>106</v>
      </c>
      <c r="B33" s="35"/>
      <c r="C33" s="29"/>
      <c r="D33" s="29"/>
      <c r="E33" s="29"/>
      <c r="F33" s="29"/>
      <c r="G33" s="29"/>
      <c r="H33" s="35">
        <f t="shared" si="1"/>
        <v>0</v>
      </c>
      <c r="I33" s="32">
        <f t="shared" si="0"/>
        <v>0</v>
      </c>
    </row>
    <row r="34" spans="1:9" ht="18" x14ac:dyDescent="0.25">
      <c r="A34" s="36" t="s">
        <v>134</v>
      </c>
      <c r="B34" s="35"/>
      <c r="C34" s="29"/>
      <c r="D34" s="29"/>
      <c r="E34" s="29"/>
      <c r="F34" s="29"/>
      <c r="G34" s="29"/>
      <c r="H34" s="35">
        <f t="shared" si="1"/>
        <v>0</v>
      </c>
      <c r="I34" s="32">
        <f t="shared" si="0"/>
        <v>0</v>
      </c>
    </row>
    <row r="35" spans="1:9" ht="18" x14ac:dyDescent="0.25">
      <c r="A35" s="36" t="s">
        <v>135</v>
      </c>
      <c r="B35" s="35"/>
      <c r="C35" s="29"/>
      <c r="D35" s="29"/>
      <c r="E35" s="29"/>
      <c r="F35" s="29"/>
      <c r="G35" s="29"/>
      <c r="H35" s="35">
        <f t="shared" si="1"/>
        <v>0</v>
      </c>
      <c r="I35" s="32">
        <f t="shared" si="0"/>
        <v>0</v>
      </c>
    </row>
    <row r="36" spans="1:9" ht="18" x14ac:dyDescent="0.25">
      <c r="A36" s="36" t="s">
        <v>108</v>
      </c>
      <c r="B36" s="35"/>
      <c r="C36" s="29"/>
      <c r="D36" s="29"/>
      <c r="E36" s="29"/>
      <c r="F36" s="29"/>
      <c r="G36" s="29"/>
      <c r="H36" s="35">
        <f t="shared" si="1"/>
        <v>0</v>
      </c>
      <c r="I36" s="32">
        <f t="shared" si="0"/>
        <v>0</v>
      </c>
    </row>
    <row r="37" spans="1:9" ht="18" x14ac:dyDescent="0.25">
      <c r="A37" s="36" t="s">
        <v>110</v>
      </c>
      <c r="B37" s="35"/>
      <c r="C37" s="29"/>
      <c r="D37" s="29"/>
      <c r="E37" s="29"/>
      <c r="F37" s="29"/>
      <c r="G37" s="29"/>
      <c r="H37" s="35">
        <f t="shared" si="1"/>
        <v>0</v>
      </c>
      <c r="I37" s="32">
        <f t="shared" si="0"/>
        <v>0</v>
      </c>
    </row>
    <row r="38" spans="1:9" ht="18" x14ac:dyDescent="0.25">
      <c r="A38" s="36" t="s">
        <v>111</v>
      </c>
      <c r="B38" s="35"/>
      <c r="C38" s="29"/>
      <c r="D38" s="29"/>
      <c r="E38" s="29"/>
      <c r="F38" s="29"/>
      <c r="G38" s="29"/>
      <c r="H38" s="35">
        <f t="shared" si="1"/>
        <v>0</v>
      </c>
      <c r="I38" s="32">
        <f t="shared" si="0"/>
        <v>0</v>
      </c>
    </row>
    <row r="39" spans="1:9" ht="18" x14ac:dyDescent="0.25">
      <c r="A39" s="36" t="s">
        <v>136</v>
      </c>
      <c r="B39" s="35"/>
      <c r="C39" s="29"/>
      <c r="D39" s="29"/>
      <c r="E39" s="29"/>
      <c r="F39" s="29"/>
      <c r="G39" s="29"/>
      <c r="H39" s="35">
        <f t="shared" si="1"/>
        <v>0</v>
      </c>
      <c r="I39" s="32">
        <f t="shared" si="0"/>
        <v>0</v>
      </c>
    </row>
    <row r="40" spans="1:9" ht="18" x14ac:dyDescent="0.25">
      <c r="A40" s="36" t="s">
        <v>137</v>
      </c>
      <c r="B40" s="35"/>
      <c r="C40" s="29"/>
      <c r="D40" s="29"/>
      <c r="E40" s="29"/>
      <c r="F40" s="29"/>
      <c r="G40" s="29"/>
      <c r="H40" s="35">
        <f t="shared" si="1"/>
        <v>0</v>
      </c>
      <c r="I40" s="32">
        <f t="shared" si="0"/>
        <v>0</v>
      </c>
    </row>
    <row r="41" spans="1:9" ht="18" x14ac:dyDescent="0.25">
      <c r="A41" s="36" t="s">
        <v>138</v>
      </c>
      <c r="B41" s="35"/>
      <c r="C41" s="29"/>
      <c r="D41" s="29"/>
      <c r="E41" s="29"/>
      <c r="F41" s="29"/>
      <c r="G41" s="29"/>
      <c r="H41" s="35">
        <f t="shared" si="1"/>
        <v>0</v>
      </c>
      <c r="I41" s="32">
        <f t="shared" si="0"/>
        <v>0</v>
      </c>
    </row>
    <row r="42" spans="1:9" ht="18" x14ac:dyDescent="0.25">
      <c r="A42" s="36" t="s">
        <v>113</v>
      </c>
      <c r="B42" s="35"/>
      <c r="C42" s="29"/>
      <c r="D42" s="29"/>
      <c r="E42" s="29"/>
      <c r="F42" s="29"/>
      <c r="G42" s="29"/>
      <c r="H42" s="35">
        <f t="shared" si="1"/>
        <v>0</v>
      </c>
      <c r="I42" s="32">
        <f t="shared" si="0"/>
        <v>0</v>
      </c>
    </row>
    <row r="43" spans="1:9" x14ac:dyDescent="0.25">
      <c r="A43" s="36" t="s">
        <v>139</v>
      </c>
      <c r="B43" s="35"/>
      <c r="C43" s="29"/>
      <c r="D43" s="29"/>
      <c r="E43" s="29"/>
      <c r="F43" s="29"/>
      <c r="G43" s="29"/>
      <c r="H43" s="35">
        <f t="shared" si="1"/>
        <v>0</v>
      </c>
      <c r="I43" s="32">
        <f t="shared" si="0"/>
        <v>0</v>
      </c>
    </row>
    <row r="44" spans="1:9" ht="18" x14ac:dyDescent="0.25">
      <c r="A44" s="36" t="s">
        <v>114</v>
      </c>
      <c r="B44" s="35"/>
      <c r="C44" s="29"/>
      <c r="D44" s="29"/>
      <c r="E44" s="29"/>
      <c r="F44" s="29"/>
      <c r="G44" s="29"/>
      <c r="H44" s="35">
        <f t="shared" si="1"/>
        <v>0</v>
      </c>
      <c r="I44" s="32">
        <f t="shared" si="0"/>
        <v>0</v>
      </c>
    </row>
    <row r="45" spans="1:9" ht="18" x14ac:dyDescent="0.25">
      <c r="A45" s="36" t="s">
        <v>115</v>
      </c>
      <c r="B45" s="35"/>
      <c r="C45" s="29"/>
      <c r="D45" s="29"/>
      <c r="E45" s="29"/>
      <c r="F45" s="29"/>
      <c r="G45" s="29"/>
      <c r="H45" s="35">
        <f t="shared" si="1"/>
        <v>0</v>
      </c>
      <c r="I45" s="32">
        <f t="shared" si="0"/>
        <v>0</v>
      </c>
    </row>
    <row r="46" spans="1:9" ht="18" x14ac:dyDescent="0.25">
      <c r="A46" s="36" t="s">
        <v>116</v>
      </c>
      <c r="B46" s="35"/>
      <c r="C46" s="29"/>
      <c r="D46" s="29"/>
      <c r="E46" s="29"/>
      <c r="F46" s="29"/>
      <c r="G46" s="29"/>
      <c r="H46" s="35">
        <f t="shared" si="1"/>
        <v>0</v>
      </c>
      <c r="I46" s="32">
        <f t="shared" si="0"/>
        <v>0</v>
      </c>
    </row>
    <row r="47" spans="1:9" ht="18" x14ac:dyDescent="0.25">
      <c r="A47" s="36" t="s">
        <v>117</v>
      </c>
      <c r="B47" s="35"/>
      <c r="C47" s="29"/>
      <c r="D47" s="29"/>
      <c r="E47" s="29"/>
      <c r="F47" s="29"/>
      <c r="G47" s="29"/>
      <c r="H47" s="35">
        <f t="shared" si="1"/>
        <v>0</v>
      </c>
      <c r="I47" s="32">
        <f t="shared" si="0"/>
        <v>0</v>
      </c>
    </row>
    <row r="48" spans="1:9" ht="18" x14ac:dyDescent="0.25">
      <c r="A48" s="36" t="s">
        <v>140</v>
      </c>
      <c r="B48" s="35"/>
      <c r="C48" s="29"/>
      <c r="D48" s="29"/>
      <c r="E48" s="29"/>
      <c r="F48" s="29"/>
      <c r="G48" s="29"/>
      <c r="H48" s="35">
        <f t="shared" si="1"/>
        <v>0</v>
      </c>
      <c r="I48" s="32">
        <f t="shared" si="0"/>
        <v>0</v>
      </c>
    </row>
    <row r="49" spans="1:9" ht="18" x14ac:dyDescent="0.25">
      <c r="A49" s="36" t="s">
        <v>141</v>
      </c>
      <c r="B49" s="35"/>
      <c r="C49" s="29"/>
      <c r="D49" s="29"/>
      <c r="E49" s="29"/>
      <c r="F49" s="29"/>
      <c r="G49" s="29"/>
      <c r="H49" s="35">
        <f t="shared" si="1"/>
        <v>0</v>
      </c>
      <c r="I49" s="32">
        <f t="shared" si="0"/>
        <v>0</v>
      </c>
    </row>
    <row r="50" spans="1:9" ht="18" x14ac:dyDescent="0.25">
      <c r="A50" s="36" t="s">
        <v>130</v>
      </c>
      <c r="B50" s="35"/>
      <c r="C50" s="29"/>
      <c r="D50" s="29"/>
      <c r="E50" s="29"/>
      <c r="F50" s="29"/>
      <c r="G50" s="29"/>
      <c r="H50" s="35">
        <f t="shared" si="1"/>
        <v>0</v>
      </c>
      <c r="I50" s="32">
        <f t="shared" si="0"/>
        <v>0</v>
      </c>
    </row>
    <row r="51" spans="1:9" ht="18" x14ac:dyDescent="0.25">
      <c r="A51" s="36" t="s">
        <v>142</v>
      </c>
      <c r="B51" s="35"/>
      <c r="C51" s="29"/>
      <c r="D51" s="29"/>
      <c r="E51" s="29"/>
      <c r="F51" s="29"/>
      <c r="G51" s="29"/>
      <c r="H51" s="35">
        <f t="shared" si="1"/>
        <v>0</v>
      </c>
      <c r="I51" s="32">
        <f t="shared" si="0"/>
        <v>0</v>
      </c>
    </row>
    <row r="52" spans="1:9" ht="18" x14ac:dyDescent="0.25">
      <c r="A52" s="36" t="s">
        <v>143</v>
      </c>
      <c r="B52" s="35"/>
      <c r="C52" s="29"/>
      <c r="D52" s="29"/>
      <c r="E52" s="29"/>
      <c r="F52" s="29"/>
      <c r="G52" s="29"/>
      <c r="H52" s="35">
        <f t="shared" si="1"/>
        <v>0</v>
      </c>
      <c r="I52" s="32">
        <f t="shared" si="0"/>
        <v>0</v>
      </c>
    </row>
    <row r="53" spans="1:9" ht="18" x14ac:dyDescent="0.25">
      <c r="A53" s="36" t="s">
        <v>144</v>
      </c>
      <c r="B53" s="35"/>
      <c r="C53" s="29"/>
      <c r="D53" s="29"/>
      <c r="E53" s="29"/>
      <c r="F53" s="29"/>
      <c r="G53" s="29"/>
      <c r="H53" s="35">
        <f t="shared" si="1"/>
        <v>0</v>
      </c>
      <c r="I53" s="32">
        <f t="shared" si="0"/>
        <v>0</v>
      </c>
    </row>
    <row r="54" spans="1:9" ht="18" x14ac:dyDescent="0.25">
      <c r="A54" s="36" t="s">
        <v>131</v>
      </c>
      <c r="B54" s="35"/>
      <c r="C54" s="29"/>
      <c r="D54" s="29"/>
      <c r="E54" s="29"/>
      <c r="F54" s="29"/>
      <c r="G54" s="29"/>
      <c r="H54" s="35">
        <f t="shared" si="1"/>
        <v>0</v>
      </c>
      <c r="I54" s="32">
        <f t="shared" si="0"/>
        <v>0</v>
      </c>
    </row>
    <row r="55" spans="1:9" ht="18" x14ac:dyDescent="0.25">
      <c r="A55" s="36" t="s">
        <v>145</v>
      </c>
      <c r="B55" s="35"/>
      <c r="C55" s="29"/>
      <c r="D55" s="29"/>
      <c r="E55" s="29"/>
      <c r="F55" s="29"/>
      <c r="G55" s="29"/>
      <c r="H55" s="35">
        <f t="shared" si="1"/>
        <v>0</v>
      </c>
      <c r="I55" s="32">
        <f t="shared" si="0"/>
        <v>0</v>
      </c>
    </row>
    <row r="56" spans="1:9" ht="18" x14ac:dyDescent="0.25">
      <c r="A56" s="36" t="s">
        <v>119</v>
      </c>
      <c r="B56" s="35"/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35">
        <f t="shared" si="1"/>
        <v>0</v>
      </c>
      <c r="I56" s="32">
        <f t="shared" si="0"/>
        <v>0</v>
      </c>
    </row>
    <row r="57" spans="1:9" ht="18" x14ac:dyDescent="0.25">
      <c r="A57" s="36" t="s">
        <v>119</v>
      </c>
      <c r="B57" s="35"/>
      <c r="C57" s="29"/>
      <c r="D57" s="29"/>
      <c r="E57" s="29"/>
      <c r="F57" s="29"/>
      <c r="G57" s="29"/>
      <c r="H57" s="35">
        <f t="shared" si="1"/>
        <v>0</v>
      </c>
      <c r="I57" s="32">
        <f t="shared" si="0"/>
        <v>0</v>
      </c>
    </row>
    <row r="58" spans="1:9" ht="18" x14ac:dyDescent="0.25">
      <c r="A58" s="36" t="s">
        <v>120</v>
      </c>
      <c r="B58" s="35">
        <v>0</v>
      </c>
      <c r="C58" s="29"/>
      <c r="D58" s="29"/>
      <c r="E58" s="29"/>
      <c r="F58" s="29"/>
      <c r="G58" s="29"/>
      <c r="H58" s="35">
        <f t="shared" si="1"/>
        <v>0</v>
      </c>
      <c r="I58" s="32">
        <f t="shared" si="0"/>
        <v>0</v>
      </c>
    </row>
    <row r="59" spans="1:9" ht="18" x14ac:dyDescent="0.25">
      <c r="A59" s="20" t="s">
        <v>1</v>
      </c>
      <c r="B59" s="35">
        <f>SUM(B27:B58)</f>
        <v>0</v>
      </c>
      <c r="C59" s="35">
        <f>SUM(C27:C58)</f>
        <v>0</v>
      </c>
      <c r="D59" s="35">
        <f>SUM(D27:D58)</f>
        <v>0</v>
      </c>
      <c r="E59" s="35">
        <f>SUM(E27:E58)</f>
        <v>0</v>
      </c>
      <c r="F59" s="35">
        <f>SUM(F27:F58)</f>
        <v>0</v>
      </c>
      <c r="G59" s="35">
        <f>SUM(G27:G58)</f>
        <v>0</v>
      </c>
      <c r="H59" s="35">
        <f>SUM(B59:G59)</f>
        <v>0</v>
      </c>
      <c r="I59" s="32">
        <f>SUM(I27:I58)</f>
        <v>0</v>
      </c>
    </row>
    <row r="60" spans="1:9" ht="18" x14ac:dyDescent="0.25">
      <c r="A60" s="315"/>
      <c r="B60" s="315"/>
      <c r="C60" s="315"/>
      <c r="D60" s="315"/>
      <c r="E60" s="315"/>
      <c r="F60" s="315"/>
      <c r="G60" s="315"/>
      <c r="H60" s="315"/>
      <c r="I60" s="315"/>
    </row>
    <row r="61" spans="1:9" ht="18" x14ac:dyDescent="0.25">
      <c r="A61" s="301" t="s">
        <v>20</v>
      </c>
      <c r="B61" s="301"/>
      <c r="C61" s="301"/>
      <c r="D61" s="301"/>
      <c r="E61" s="301"/>
      <c r="F61" s="301"/>
      <c r="G61" s="301"/>
      <c r="H61" s="301"/>
      <c r="I61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21:I21"/>
    <mergeCell ref="A22:I22"/>
    <mergeCell ref="A23:I23"/>
    <mergeCell ref="A24:I24"/>
    <mergeCell ref="A25:H25"/>
    <mergeCell ref="A61:I61"/>
    <mergeCell ref="A60:I60"/>
  </mergeCells>
  <phoneticPr fontId="0" type="noConversion"/>
  <hyperlinks>
    <hyperlink ref="A23:I23" location="'Order Form'!A1" display="Back to Order Form" xr:uid="{00000000-0004-0000-0A00-000000000000}"/>
    <hyperlink ref="H6:I6" r:id="rId1" display="Email" xr:uid="{00000000-0004-0000-0A00-000001000000}"/>
    <hyperlink ref="A27" r:id="rId2" xr:uid="{00000000-0004-0000-0A00-000002000000}"/>
    <hyperlink ref="A28" r:id="rId3" xr:uid="{00000000-0004-0000-0A00-000003000000}"/>
    <hyperlink ref="A29" r:id="rId4" xr:uid="{00000000-0004-0000-0A00-000004000000}"/>
    <hyperlink ref="A8" r:id="rId5" display="=@now()" xr:uid="{00000000-0004-0000-0A00-000006000000}"/>
  </hyperlinks>
  <pageMargins left="0.75" right="0.75" top="1" bottom="1" header="0.5" footer="0.5"/>
  <pageSetup scale="75" fitToHeight="2" orientation="landscape" horizontalDpi="4294967293" verticalDpi="0" r:id="rId6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I61"/>
  <sheetViews>
    <sheetView showZeros="0" topLeftCell="A18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37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146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326" t="s">
        <v>7</v>
      </c>
      <c r="I6" s="326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20.100000000000001" customHeight="1" x14ac:dyDescent="0.2">
      <c r="A8" s="345">
        <f ca="1">NOW()</f>
        <v>44848.553672685186</v>
      </c>
      <c r="B8" s="346"/>
      <c r="C8" s="346"/>
      <c r="D8" s="346"/>
      <c r="E8" s="346"/>
      <c r="F8" s="346"/>
      <c r="G8" s="346"/>
      <c r="H8" s="346"/>
      <c r="I8" s="346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101">
        <f>H59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I59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34">
        <v>3</v>
      </c>
    </row>
    <row r="26" spans="1:9" ht="18" x14ac:dyDescent="0.25">
      <c r="A26" s="140" t="s">
        <v>146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36" t="s">
        <v>100</v>
      </c>
      <c r="B27" s="35">
        <v>0</v>
      </c>
      <c r="C27" s="29"/>
      <c r="D27" s="29"/>
      <c r="E27" s="29">
        <v>0</v>
      </c>
      <c r="F27" s="29">
        <v>0</v>
      </c>
      <c r="G27" s="29"/>
      <c r="H27" s="19">
        <f>SUM(B27:G27)</f>
        <v>0</v>
      </c>
      <c r="I27" s="9">
        <f>H27*$I$25</f>
        <v>0</v>
      </c>
    </row>
    <row r="28" spans="1:9" ht="18" x14ac:dyDescent="0.25">
      <c r="A28" s="36" t="s">
        <v>101</v>
      </c>
      <c r="B28" s="35"/>
      <c r="C28" s="29"/>
      <c r="D28" s="29"/>
      <c r="E28" s="29"/>
      <c r="F28" s="29"/>
      <c r="G28" s="29"/>
      <c r="H28" s="19">
        <f t="shared" ref="H28:H58" si="0">SUM(B28:G28)</f>
        <v>0</v>
      </c>
      <c r="I28" s="9">
        <f t="shared" ref="I28:I58" si="1">H28*$I$25</f>
        <v>0</v>
      </c>
    </row>
    <row r="29" spans="1:9" ht="18" x14ac:dyDescent="0.25">
      <c r="A29" s="36" t="s">
        <v>132</v>
      </c>
      <c r="B29" s="35"/>
      <c r="C29" s="29"/>
      <c r="D29" s="29"/>
      <c r="E29" s="29"/>
      <c r="F29" s="29"/>
      <c r="G29" s="29"/>
      <c r="H29" s="19">
        <f t="shared" si="0"/>
        <v>0</v>
      </c>
      <c r="I29" s="9">
        <f t="shared" si="1"/>
        <v>0</v>
      </c>
    </row>
    <row r="30" spans="1:9" ht="18" x14ac:dyDescent="0.25">
      <c r="A30" s="36" t="s">
        <v>103</v>
      </c>
      <c r="B30" s="35"/>
      <c r="C30" s="29"/>
      <c r="D30" s="29"/>
      <c r="E30" s="29"/>
      <c r="F30" s="29"/>
      <c r="G30" s="29"/>
      <c r="H30" s="19">
        <f t="shared" si="0"/>
        <v>0</v>
      </c>
      <c r="I30" s="9">
        <f t="shared" si="1"/>
        <v>0</v>
      </c>
    </row>
    <row r="31" spans="1:9" ht="18" x14ac:dyDescent="0.25">
      <c r="A31" s="36" t="s">
        <v>104</v>
      </c>
      <c r="B31" s="35"/>
      <c r="C31" s="29"/>
      <c r="D31" s="29"/>
      <c r="E31" s="29"/>
      <c r="F31" s="29"/>
      <c r="G31" s="29"/>
      <c r="H31" s="19">
        <f t="shared" si="0"/>
        <v>0</v>
      </c>
      <c r="I31" s="9">
        <f t="shared" si="1"/>
        <v>0</v>
      </c>
    </row>
    <row r="32" spans="1:9" ht="18" x14ac:dyDescent="0.25">
      <c r="A32" s="36" t="s">
        <v>133</v>
      </c>
      <c r="B32" s="35"/>
      <c r="C32" s="29"/>
      <c r="D32" s="29"/>
      <c r="E32" s="29"/>
      <c r="F32" s="29"/>
      <c r="G32" s="29"/>
      <c r="H32" s="19">
        <f t="shared" si="0"/>
        <v>0</v>
      </c>
      <c r="I32" s="9">
        <f t="shared" si="1"/>
        <v>0</v>
      </c>
    </row>
    <row r="33" spans="1:9" ht="18" x14ac:dyDescent="0.25">
      <c r="A33" s="36" t="s">
        <v>106</v>
      </c>
      <c r="B33" s="35"/>
      <c r="C33" s="29"/>
      <c r="D33" s="29"/>
      <c r="E33" s="29"/>
      <c r="F33" s="29"/>
      <c r="G33" s="29"/>
      <c r="H33" s="19">
        <f t="shared" si="0"/>
        <v>0</v>
      </c>
      <c r="I33" s="9">
        <f t="shared" si="1"/>
        <v>0</v>
      </c>
    </row>
    <row r="34" spans="1:9" ht="18" x14ac:dyDescent="0.25">
      <c r="A34" s="36" t="s">
        <v>134</v>
      </c>
      <c r="B34" s="35"/>
      <c r="C34" s="29"/>
      <c r="D34" s="29"/>
      <c r="E34" s="29"/>
      <c r="F34" s="29"/>
      <c r="G34" s="29"/>
      <c r="H34" s="19">
        <f t="shared" si="0"/>
        <v>0</v>
      </c>
      <c r="I34" s="9">
        <f t="shared" si="1"/>
        <v>0</v>
      </c>
    </row>
    <row r="35" spans="1:9" ht="18" x14ac:dyDescent="0.25">
      <c r="A35" s="36" t="s">
        <v>135</v>
      </c>
      <c r="B35" s="35"/>
      <c r="C35" s="29"/>
      <c r="D35" s="29"/>
      <c r="E35" s="29"/>
      <c r="F35" s="29"/>
      <c r="G35" s="29"/>
      <c r="H35" s="19">
        <f t="shared" si="0"/>
        <v>0</v>
      </c>
      <c r="I35" s="9">
        <f t="shared" si="1"/>
        <v>0</v>
      </c>
    </row>
    <row r="36" spans="1:9" ht="18" x14ac:dyDescent="0.25">
      <c r="A36" s="36" t="s">
        <v>108</v>
      </c>
      <c r="B36" s="35"/>
      <c r="C36" s="29"/>
      <c r="D36" s="29"/>
      <c r="E36" s="29"/>
      <c r="F36" s="29"/>
      <c r="G36" s="29"/>
      <c r="H36" s="19">
        <f t="shared" si="0"/>
        <v>0</v>
      </c>
      <c r="I36" s="9">
        <f t="shared" si="1"/>
        <v>0</v>
      </c>
    </row>
    <row r="37" spans="1:9" x14ac:dyDescent="0.25">
      <c r="A37" s="36" t="s">
        <v>110</v>
      </c>
      <c r="B37" s="35"/>
      <c r="C37" s="29"/>
      <c r="D37" s="29"/>
      <c r="E37" s="29"/>
      <c r="F37" s="29"/>
      <c r="G37" s="29"/>
      <c r="H37" s="19">
        <f t="shared" si="0"/>
        <v>0</v>
      </c>
      <c r="I37" s="9">
        <f t="shared" si="1"/>
        <v>0</v>
      </c>
    </row>
    <row r="38" spans="1:9" ht="18" x14ac:dyDescent="0.25">
      <c r="A38" s="36" t="s">
        <v>111</v>
      </c>
      <c r="B38" s="35"/>
      <c r="C38" s="29"/>
      <c r="D38" s="29"/>
      <c r="E38" s="29"/>
      <c r="F38" s="29">
        <v>0</v>
      </c>
      <c r="G38" s="29"/>
      <c r="H38" s="19">
        <f t="shared" si="0"/>
        <v>0</v>
      </c>
      <c r="I38" s="9">
        <f t="shared" si="1"/>
        <v>0</v>
      </c>
    </row>
    <row r="39" spans="1:9" ht="18" x14ac:dyDescent="0.25">
      <c r="A39" s="36" t="s">
        <v>136</v>
      </c>
      <c r="B39" s="35"/>
      <c r="C39" s="29"/>
      <c r="D39" s="29"/>
      <c r="E39" s="29"/>
      <c r="F39" s="29"/>
      <c r="G39" s="29"/>
      <c r="H39" s="19">
        <f t="shared" si="0"/>
        <v>0</v>
      </c>
      <c r="I39" s="9">
        <f t="shared" si="1"/>
        <v>0</v>
      </c>
    </row>
    <row r="40" spans="1:9" ht="18" x14ac:dyDescent="0.25">
      <c r="A40" s="36" t="s">
        <v>137</v>
      </c>
      <c r="B40" s="35"/>
      <c r="C40" s="29"/>
      <c r="D40" s="29"/>
      <c r="E40" s="29"/>
      <c r="F40" s="29"/>
      <c r="G40" s="29"/>
      <c r="H40" s="19">
        <f t="shared" si="0"/>
        <v>0</v>
      </c>
      <c r="I40" s="9">
        <f t="shared" si="1"/>
        <v>0</v>
      </c>
    </row>
    <row r="41" spans="1:9" ht="18" x14ac:dyDescent="0.25">
      <c r="A41" s="36" t="s">
        <v>138</v>
      </c>
      <c r="B41" s="35"/>
      <c r="C41" s="29"/>
      <c r="D41" s="29"/>
      <c r="E41" s="29"/>
      <c r="F41" s="29"/>
      <c r="G41" s="29"/>
      <c r="H41" s="19">
        <f t="shared" si="0"/>
        <v>0</v>
      </c>
      <c r="I41" s="9">
        <f t="shared" si="1"/>
        <v>0</v>
      </c>
    </row>
    <row r="42" spans="1:9" ht="18" x14ac:dyDescent="0.25">
      <c r="A42" s="36" t="s">
        <v>113</v>
      </c>
      <c r="B42" s="35"/>
      <c r="C42" s="29"/>
      <c r="D42" s="29"/>
      <c r="E42" s="29"/>
      <c r="F42" s="29"/>
      <c r="G42" s="29"/>
      <c r="H42" s="19">
        <f t="shared" si="0"/>
        <v>0</v>
      </c>
      <c r="I42" s="9">
        <f t="shared" si="1"/>
        <v>0</v>
      </c>
    </row>
    <row r="43" spans="1:9" ht="18" x14ac:dyDescent="0.25">
      <c r="A43" s="36" t="s">
        <v>139</v>
      </c>
      <c r="B43" s="35"/>
      <c r="C43" s="29"/>
      <c r="D43" s="29"/>
      <c r="E43" s="29"/>
      <c r="F43" s="29"/>
      <c r="G43" s="29"/>
      <c r="H43" s="19">
        <f t="shared" si="0"/>
        <v>0</v>
      </c>
      <c r="I43" s="9">
        <f t="shared" si="1"/>
        <v>0</v>
      </c>
    </row>
    <row r="44" spans="1:9" ht="18" x14ac:dyDescent="0.25">
      <c r="A44" s="36" t="s">
        <v>114</v>
      </c>
      <c r="B44" s="35"/>
      <c r="C44" s="29"/>
      <c r="D44" s="29"/>
      <c r="E44" s="29"/>
      <c r="F44" s="29"/>
      <c r="G44" s="29"/>
      <c r="H44" s="19">
        <f t="shared" si="0"/>
        <v>0</v>
      </c>
      <c r="I44" s="9">
        <f t="shared" si="1"/>
        <v>0</v>
      </c>
    </row>
    <row r="45" spans="1:9" ht="18" x14ac:dyDescent="0.25">
      <c r="A45" s="36" t="s">
        <v>115</v>
      </c>
      <c r="B45" s="35"/>
      <c r="C45" s="29"/>
      <c r="D45" s="29"/>
      <c r="E45" s="29"/>
      <c r="F45" s="29"/>
      <c r="G45" s="29"/>
      <c r="H45" s="19">
        <f t="shared" si="0"/>
        <v>0</v>
      </c>
      <c r="I45" s="9">
        <f t="shared" si="1"/>
        <v>0</v>
      </c>
    </row>
    <row r="46" spans="1:9" ht="18" x14ac:dyDescent="0.25">
      <c r="A46" s="36" t="s">
        <v>116</v>
      </c>
      <c r="B46" s="35"/>
      <c r="C46" s="29"/>
      <c r="D46" s="29"/>
      <c r="E46" s="29"/>
      <c r="F46" s="29"/>
      <c r="G46" s="29"/>
      <c r="H46" s="19">
        <f t="shared" si="0"/>
        <v>0</v>
      </c>
      <c r="I46" s="9">
        <f t="shared" si="1"/>
        <v>0</v>
      </c>
    </row>
    <row r="47" spans="1:9" ht="18" x14ac:dyDescent="0.25">
      <c r="A47" s="36" t="s">
        <v>117</v>
      </c>
      <c r="B47" s="35"/>
      <c r="C47" s="29"/>
      <c r="D47" s="29"/>
      <c r="E47" s="29"/>
      <c r="F47" s="29"/>
      <c r="G47" s="29"/>
      <c r="H47" s="19">
        <f t="shared" si="0"/>
        <v>0</v>
      </c>
      <c r="I47" s="9">
        <f t="shared" si="1"/>
        <v>0</v>
      </c>
    </row>
    <row r="48" spans="1:9" ht="18" x14ac:dyDescent="0.25">
      <c r="A48" s="36" t="s">
        <v>140</v>
      </c>
      <c r="B48" s="35"/>
      <c r="C48" s="29"/>
      <c r="D48" s="29"/>
      <c r="E48" s="29"/>
      <c r="F48" s="29"/>
      <c r="G48" s="29"/>
      <c r="H48" s="19">
        <f t="shared" si="0"/>
        <v>0</v>
      </c>
      <c r="I48" s="9">
        <f t="shared" si="1"/>
        <v>0</v>
      </c>
    </row>
    <row r="49" spans="1:9" ht="18" x14ac:dyDescent="0.25">
      <c r="A49" s="36" t="s">
        <v>141</v>
      </c>
      <c r="B49" s="35"/>
      <c r="C49" s="29"/>
      <c r="D49" s="29"/>
      <c r="E49" s="29"/>
      <c r="F49" s="29"/>
      <c r="G49" s="29"/>
      <c r="H49" s="19">
        <f t="shared" si="0"/>
        <v>0</v>
      </c>
      <c r="I49" s="9">
        <f t="shared" si="1"/>
        <v>0</v>
      </c>
    </row>
    <row r="50" spans="1:9" ht="18" x14ac:dyDescent="0.25">
      <c r="A50" s="36" t="s">
        <v>130</v>
      </c>
      <c r="B50" s="35"/>
      <c r="C50" s="29"/>
      <c r="D50" s="29"/>
      <c r="E50" s="29"/>
      <c r="F50" s="29"/>
      <c r="G50" s="29"/>
      <c r="H50" s="19">
        <f t="shared" si="0"/>
        <v>0</v>
      </c>
      <c r="I50" s="9">
        <f t="shared" si="1"/>
        <v>0</v>
      </c>
    </row>
    <row r="51" spans="1:9" ht="18" x14ac:dyDescent="0.25">
      <c r="A51" s="36" t="s">
        <v>142</v>
      </c>
      <c r="B51" s="35"/>
      <c r="C51" s="29"/>
      <c r="D51" s="29"/>
      <c r="E51" s="29"/>
      <c r="F51" s="29"/>
      <c r="G51" s="29"/>
      <c r="H51" s="19">
        <f t="shared" si="0"/>
        <v>0</v>
      </c>
      <c r="I51" s="9">
        <f t="shared" si="1"/>
        <v>0</v>
      </c>
    </row>
    <row r="52" spans="1:9" ht="18" x14ac:dyDescent="0.25">
      <c r="A52" s="36" t="s">
        <v>143</v>
      </c>
      <c r="B52" s="35"/>
      <c r="C52" s="29"/>
      <c r="D52" s="29"/>
      <c r="E52" s="29"/>
      <c r="F52" s="29"/>
      <c r="G52" s="29"/>
      <c r="H52" s="19">
        <f t="shared" si="0"/>
        <v>0</v>
      </c>
      <c r="I52" s="9">
        <f t="shared" si="1"/>
        <v>0</v>
      </c>
    </row>
    <row r="53" spans="1:9" ht="18" x14ac:dyDescent="0.25">
      <c r="A53" s="36" t="s">
        <v>144</v>
      </c>
      <c r="B53" s="35"/>
      <c r="C53" s="29"/>
      <c r="D53" s="29"/>
      <c r="E53" s="29"/>
      <c r="F53" s="29"/>
      <c r="G53" s="29"/>
      <c r="H53" s="19">
        <f t="shared" si="0"/>
        <v>0</v>
      </c>
      <c r="I53" s="9">
        <f t="shared" si="1"/>
        <v>0</v>
      </c>
    </row>
    <row r="54" spans="1:9" ht="18" x14ac:dyDescent="0.25">
      <c r="A54" s="36" t="s">
        <v>131</v>
      </c>
      <c r="B54" s="35"/>
      <c r="C54" s="29"/>
      <c r="D54" s="29"/>
      <c r="E54" s="29"/>
      <c r="F54" s="29"/>
      <c r="G54" s="29"/>
      <c r="H54" s="19">
        <f t="shared" si="0"/>
        <v>0</v>
      </c>
      <c r="I54" s="9">
        <f t="shared" si="1"/>
        <v>0</v>
      </c>
    </row>
    <row r="55" spans="1:9" ht="18" x14ac:dyDescent="0.25">
      <c r="A55" s="36" t="s">
        <v>145</v>
      </c>
      <c r="B55" s="35"/>
      <c r="C55" s="29"/>
      <c r="D55" s="29"/>
      <c r="E55" s="29"/>
      <c r="F55" s="29"/>
      <c r="G55" s="29"/>
      <c r="H55" s="19">
        <f t="shared" si="0"/>
        <v>0</v>
      </c>
      <c r="I55" s="9">
        <f t="shared" si="1"/>
        <v>0</v>
      </c>
    </row>
    <row r="56" spans="1:9" ht="18" x14ac:dyDescent="0.25">
      <c r="A56" s="36" t="s">
        <v>119</v>
      </c>
      <c r="B56" s="35"/>
      <c r="C56" s="29"/>
      <c r="D56" s="29"/>
      <c r="E56" s="29"/>
      <c r="F56" s="29"/>
      <c r="G56" s="29"/>
      <c r="H56" s="19">
        <f t="shared" si="0"/>
        <v>0</v>
      </c>
      <c r="I56" s="9">
        <f t="shared" si="1"/>
        <v>0</v>
      </c>
    </row>
    <row r="57" spans="1:9" ht="18" x14ac:dyDescent="0.25">
      <c r="A57" s="36" t="s">
        <v>119</v>
      </c>
      <c r="B57" s="35"/>
      <c r="C57" s="29"/>
      <c r="D57" s="29"/>
      <c r="E57" s="29"/>
      <c r="F57" s="29"/>
      <c r="G57" s="29"/>
      <c r="H57" s="19">
        <f t="shared" si="0"/>
        <v>0</v>
      </c>
      <c r="I57" s="9">
        <f t="shared" si="1"/>
        <v>0</v>
      </c>
    </row>
    <row r="58" spans="1:9" ht="18" x14ac:dyDescent="0.25">
      <c r="A58" s="36" t="s">
        <v>120</v>
      </c>
      <c r="B58" s="35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19">
        <f t="shared" si="0"/>
        <v>0</v>
      </c>
      <c r="I58" s="9">
        <f t="shared" si="1"/>
        <v>0</v>
      </c>
    </row>
    <row r="59" spans="1:9" ht="18" x14ac:dyDescent="0.25">
      <c r="A59" s="20" t="s">
        <v>1</v>
      </c>
      <c r="B59" s="19">
        <f t="shared" ref="B59:I59" si="2">SUM(B27:B58)</f>
        <v>0</v>
      </c>
      <c r="C59" s="19">
        <f t="shared" si="2"/>
        <v>0</v>
      </c>
      <c r="D59" s="19">
        <f t="shared" si="2"/>
        <v>0</v>
      </c>
      <c r="E59" s="19">
        <f t="shared" si="2"/>
        <v>0</v>
      </c>
      <c r="F59" s="19">
        <f t="shared" si="2"/>
        <v>0</v>
      </c>
      <c r="G59" s="19">
        <f t="shared" si="2"/>
        <v>0</v>
      </c>
      <c r="H59" s="19">
        <f t="shared" si="2"/>
        <v>0</v>
      </c>
      <c r="I59" s="9">
        <f t="shared" si="2"/>
        <v>0</v>
      </c>
    </row>
    <row r="60" spans="1:9" ht="18" x14ac:dyDescent="0.25">
      <c r="A60" s="315"/>
      <c r="B60" s="315"/>
      <c r="C60" s="315"/>
      <c r="D60" s="315"/>
      <c r="E60" s="315"/>
      <c r="F60" s="315"/>
      <c r="G60" s="315"/>
      <c r="H60" s="315"/>
      <c r="I60" s="315"/>
    </row>
    <row r="61" spans="1:9" ht="18" x14ac:dyDescent="0.25">
      <c r="A61" s="301" t="s">
        <v>20</v>
      </c>
      <c r="B61" s="301"/>
      <c r="C61" s="301"/>
      <c r="D61" s="301"/>
      <c r="E61" s="301"/>
      <c r="F61" s="301"/>
      <c r="G61" s="301"/>
      <c r="H61" s="301"/>
      <c r="I61" s="301"/>
    </row>
  </sheetData>
  <mergeCells count="26">
    <mergeCell ref="A60:I60"/>
    <mergeCell ref="A61:I61"/>
    <mergeCell ref="A22:I22"/>
    <mergeCell ref="A23:I23"/>
    <mergeCell ref="A24:I24"/>
    <mergeCell ref="A25:H25"/>
    <mergeCell ref="A21:I21"/>
    <mergeCell ref="B12:G12"/>
    <mergeCell ref="B13:G13"/>
    <mergeCell ref="B14:G14"/>
    <mergeCell ref="B15:G15"/>
    <mergeCell ref="H6:I6"/>
    <mergeCell ref="A7:I7"/>
    <mergeCell ref="A16:A19"/>
    <mergeCell ref="B16:I19"/>
    <mergeCell ref="B20:I20"/>
    <mergeCell ref="A1:I1"/>
    <mergeCell ref="A2:I2"/>
    <mergeCell ref="A3:I3"/>
    <mergeCell ref="A4:I4"/>
    <mergeCell ref="A8:I8"/>
    <mergeCell ref="A9:I9"/>
    <mergeCell ref="B10:G10"/>
    <mergeCell ref="B11:G11"/>
    <mergeCell ref="A5:I5"/>
    <mergeCell ref="B6:G6"/>
  </mergeCells>
  <phoneticPr fontId="0" type="noConversion"/>
  <hyperlinks>
    <hyperlink ref="A23:I23" location="'Order Form'!A1" display="Back to Order Form" xr:uid="{00000000-0004-0000-0B00-000000000000}"/>
    <hyperlink ref="H6:I6" r:id="rId1" display="Email" xr:uid="{00000000-0004-0000-0B00-000001000000}"/>
    <hyperlink ref="A8" r:id="rId2" display="=@now()" xr:uid="{00000000-0004-0000-0B00-000002000000}"/>
  </hyperlinks>
  <pageMargins left="0.75" right="0.75" top="1" bottom="1" header="0.5" footer="0.5"/>
  <pageSetup scale="75" fitToHeight="2" orientation="landscape" horizontalDpi="4294967293" verticalDpi="0" r:id="rId3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pageSetUpPr fitToPage="1"/>
  </sheetPr>
  <dimension ref="A1:H36"/>
  <sheetViews>
    <sheetView showZeros="0" topLeftCell="A19" workbookViewId="0">
      <selection activeCell="A27" sqref="A27:XFD27"/>
    </sheetView>
  </sheetViews>
  <sheetFormatPr defaultRowHeight="12.75" x14ac:dyDescent="0.2"/>
  <cols>
    <col min="1" max="1" width="56.85546875" customWidth="1"/>
    <col min="2" max="2" width="12.140625" customWidth="1"/>
    <col min="3" max="3" width="11.7109375" customWidth="1"/>
    <col min="4" max="4" width="12.7109375" customWidth="1"/>
    <col min="5" max="5" width="11.7109375" customWidth="1"/>
    <col min="6" max="6" width="12" customWidth="1"/>
    <col min="7" max="7" width="15.85546875" customWidth="1"/>
    <col min="8" max="8" width="38.42578125" customWidth="1"/>
  </cols>
  <sheetData>
    <row r="1" spans="1:8" ht="30" x14ac:dyDescent="0.2">
      <c r="A1" s="296" t="s">
        <v>5</v>
      </c>
      <c r="B1" s="296"/>
      <c r="C1" s="296"/>
      <c r="D1" s="296"/>
      <c r="E1" s="296"/>
      <c r="F1" s="296"/>
      <c r="G1" s="296"/>
      <c r="H1" s="296"/>
    </row>
    <row r="2" spans="1:8" ht="18" x14ac:dyDescent="0.25">
      <c r="A2" s="297" t="s">
        <v>0</v>
      </c>
      <c r="B2" s="297"/>
      <c r="C2" s="297"/>
      <c r="D2" s="297"/>
      <c r="E2" s="297"/>
      <c r="F2" s="297"/>
      <c r="G2" s="297"/>
      <c r="H2" s="297"/>
    </row>
    <row r="3" spans="1:8" ht="18" x14ac:dyDescent="0.25">
      <c r="A3" s="297" t="s">
        <v>107</v>
      </c>
      <c r="B3" s="297"/>
      <c r="C3" s="297"/>
      <c r="D3" s="297"/>
      <c r="E3" s="297"/>
      <c r="F3" s="297"/>
      <c r="G3" s="297"/>
      <c r="H3" s="297"/>
    </row>
    <row r="4" spans="1:8" ht="18" x14ac:dyDescent="0.25">
      <c r="A4" s="297" t="s">
        <v>10</v>
      </c>
      <c r="B4" s="297"/>
      <c r="C4" s="297"/>
      <c r="D4" s="297"/>
      <c r="E4" s="297"/>
      <c r="F4" s="297"/>
      <c r="G4" s="297"/>
      <c r="H4" s="297"/>
    </row>
    <row r="5" spans="1:8" ht="18" x14ac:dyDescent="0.25">
      <c r="A5" s="297"/>
      <c r="B5" s="297"/>
      <c r="C5" s="297"/>
      <c r="D5" s="297"/>
      <c r="E5" s="297"/>
      <c r="F5" s="297"/>
      <c r="G5" s="297"/>
      <c r="H5" s="297"/>
    </row>
    <row r="6" spans="1:8" ht="18" x14ac:dyDescent="0.25">
      <c r="A6" s="3" t="s">
        <v>4</v>
      </c>
      <c r="B6" s="297" t="s">
        <v>4</v>
      </c>
      <c r="C6" s="297"/>
      <c r="D6" s="297"/>
      <c r="E6" s="297"/>
      <c r="F6" s="297"/>
      <c r="G6" s="295" t="s">
        <v>7</v>
      </c>
      <c r="H6" s="295"/>
    </row>
    <row r="7" spans="1:8" ht="18" x14ac:dyDescent="0.25">
      <c r="A7" s="297"/>
      <c r="B7" s="297"/>
      <c r="C7" s="297"/>
      <c r="D7" s="297"/>
      <c r="E7" s="297"/>
      <c r="F7" s="297"/>
      <c r="G7" s="297"/>
      <c r="H7" s="297"/>
    </row>
    <row r="8" spans="1:8" ht="18" x14ac:dyDescent="0.25">
      <c r="A8" s="347">
        <f ca="1">'Angler''s Choice Flies'!A8:I8</f>
        <v>44848.553672685186</v>
      </c>
      <c r="B8" s="347"/>
      <c r="C8" s="347"/>
      <c r="D8" s="347"/>
      <c r="E8" s="347"/>
      <c r="F8" s="347"/>
      <c r="G8" s="347"/>
      <c r="H8" s="347"/>
    </row>
    <row r="9" spans="1:8" ht="18" x14ac:dyDescent="0.25">
      <c r="A9" s="297"/>
      <c r="B9" s="297"/>
      <c r="C9" s="297"/>
      <c r="D9" s="297"/>
      <c r="E9" s="297"/>
      <c r="F9" s="297"/>
      <c r="G9" s="297"/>
      <c r="H9" s="297"/>
    </row>
    <row r="10" spans="1:8" ht="18" x14ac:dyDescent="0.25">
      <c r="A10" s="2" t="s">
        <v>675</v>
      </c>
      <c r="B10" s="340" t="str">
        <f>'Order Form'!B24:F24</f>
        <v xml:space="preserve"> </v>
      </c>
      <c r="C10" s="340"/>
      <c r="D10" s="340"/>
      <c r="E10" s="340"/>
      <c r="F10" s="340"/>
      <c r="G10" s="3" t="s">
        <v>680</v>
      </c>
      <c r="H10" s="95">
        <f>'Order Form'!H24:J24</f>
        <v>0</v>
      </c>
    </row>
    <row r="11" spans="1:8" ht="18" x14ac:dyDescent="0.25">
      <c r="A11" s="2" t="s">
        <v>676</v>
      </c>
      <c r="B11" s="340" t="str">
        <f>'Order Form'!B25:F25</f>
        <v xml:space="preserve"> </v>
      </c>
      <c r="C11" s="340"/>
      <c r="D11" s="340"/>
      <c r="E11" s="340"/>
      <c r="F11" s="340"/>
      <c r="G11" s="3" t="s">
        <v>25</v>
      </c>
      <c r="H11" s="95">
        <f>'Order Form'!H25:J25</f>
        <v>0</v>
      </c>
    </row>
    <row r="12" spans="1:8" ht="18" x14ac:dyDescent="0.25">
      <c r="A12" s="2"/>
      <c r="B12" s="340" t="str">
        <f>'Order Form'!B26:F26</f>
        <v xml:space="preserve"> </v>
      </c>
      <c r="C12" s="340"/>
      <c r="D12" s="340"/>
      <c r="E12" s="340"/>
      <c r="F12" s="340"/>
      <c r="G12" s="3" t="s">
        <v>12</v>
      </c>
      <c r="H12" s="95">
        <f>'Order Form'!H26:J26</f>
        <v>0</v>
      </c>
    </row>
    <row r="13" spans="1:8" ht="18" x14ac:dyDescent="0.25">
      <c r="A13" s="2" t="s">
        <v>677</v>
      </c>
      <c r="B13" s="340" t="str">
        <f>'Order Form'!B27:F27</f>
        <v xml:space="preserve"> </v>
      </c>
      <c r="C13" s="340"/>
      <c r="D13" s="340"/>
      <c r="E13" s="340"/>
      <c r="F13" s="340"/>
      <c r="G13" s="3" t="s">
        <v>13</v>
      </c>
      <c r="H13" s="95">
        <f>'Order Form'!H27:J27</f>
        <v>0</v>
      </c>
    </row>
    <row r="14" spans="1:8" ht="18" x14ac:dyDescent="0.25">
      <c r="A14" s="2" t="s">
        <v>678</v>
      </c>
      <c r="B14" s="340" t="str">
        <f>'Order Form'!B28:F28</f>
        <v xml:space="preserve"> </v>
      </c>
      <c r="C14" s="340"/>
      <c r="D14" s="340"/>
      <c r="E14" s="340"/>
      <c r="F14" s="340"/>
      <c r="G14" s="3" t="s">
        <v>14</v>
      </c>
      <c r="H14" s="18">
        <f>G34</f>
        <v>0</v>
      </c>
    </row>
    <row r="15" spans="1:8" ht="18" x14ac:dyDescent="0.25">
      <c r="A15" s="2" t="s">
        <v>8</v>
      </c>
      <c r="B15" s="340" t="str">
        <f>'Order Form'!B29:F29</f>
        <v xml:space="preserve"> </v>
      </c>
      <c r="C15" s="340"/>
      <c r="D15" s="340"/>
      <c r="E15" s="340"/>
      <c r="F15" s="340"/>
      <c r="G15" s="3" t="s">
        <v>81</v>
      </c>
      <c r="H15" s="14">
        <f>H34</f>
        <v>0</v>
      </c>
    </row>
    <row r="16" spans="1:8" ht="18" customHeight="1" x14ac:dyDescent="0.2">
      <c r="A16" s="325" t="s">
        <v>693</v>
      </c>
      <c r="B16" s="325" t="s">
        <v>4</v>
      </c>
      <c r="C16" s="325"/>
      <c r="D16" s="325"/>
      <c r="E16" s="325"/>
      <c r="F16" s="325"/>
      <c r="G16" s="325"/>
      <c r="H16" s="325"/>
    </row>
    <row r="17" spans="1:8" ht="18" customHeight="1" x14ac:dyDescent="0.2">
      <c r="A17" s="325"/>
      <c r="B17" s="325"/>
      <c r="C17" s="325"/>
      <c r="D17" s="325"/>
      <c r="E17" s="325"/>
      <c r="F17" s="325"/>
      <c r="G17" s="325"/>
      <c r="H17" s="325"/>
    </row>
    <row r="18" spans="1:8" ht="18" customHeight="1" x14ac:dyDescent="0.2">
      <c r="A18" s="325"/>
      <c r="B18" s="325"/>
      <c r="C18" s="325"/>
      <c r="D18" s="325"/>
      <c r="E18" s="325"/>
      <c r="F18" s="325"/>
      <c r="G18" s="325"/>
      <c r="H18" s="325"/>
    </row>
    <row r="19" spans="1:8" ht="18" customHeight="1" x14ac:dyDescent="0.2">
      <c r="A19" s="325"/>
      <c r="B19" s="325"/>
      <c r="C19" s="325"/>
      <c r="D19" s="325"/>
      <c r="E19" s="325"/>
      <c r="F19" s="325"/>
      <c r="G19" s="325"/>
      <c r="H19" s="325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2.5</v>
      </c>
    </row>
    <row r="26" spans="1:8" ht="18" x14ac:dyDescent="0.25">
      <c r="A26" s="4" t="s">
        <v>107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 t="s">
        <v>15</v>
      </c>
      <c r="H26" s="163" t="s">
        <v>16</v>
      </c>
    </row>
    <row r="27" spans="1:8" ht="18" x14ac:dyDescent="0.25">
      <c r="A27" s="100" t="s">
        <v>148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31">
        <f t="shared" ref="G27:G34" si="0">SUM(B27:F27)</f>
        <v>0</v>
      </c>
      <c r="H27" s="32">
        <f t="shared" ref="H27:H33" si="1">G27*$H$25</f>
        <v>0</v>
      </c>
    </row>
    <row r="28" spans="1:8" ht="18" x14ac:dyDescent="0.25">
      <c r="A28" s="100" t="s">
        <v>149</v>
      </c>
      <c r="B28" s="35">
        <v>0</v>
      </c>
      <c r="C28" s="29">
        <v>0</v>
      </c>
      <c r="D28" s="29">
        <v>0</v>
      </c>
      <c r="E28" s="29">
        <v>0</v>
      </c>
      <c r="F28" s="29">
        <v>0</v>
      </c>
      <c r="G28" s="31">
        <f t="shared" si="0"/>
        <v>0</v>
      </c>
      <c r="H28" s="32">
        <f t="shared" si="1"/>
        <v>0</v>
      </c>
    </row>
    <row r="29" spans="1:8" ht="18" x14ac:dyDescent="0.25">
      <c r="A29" s="100" t="s">
        <v>150</v>
      </c>
      <c r="B29" s="35">
        <v>0</v>
      </c>
      <c r="C29" s="29">
        <v>0</v>
      </c>
      <c r="D29" s="29">
        <v>0</v>
      </c>
      <c r="E29" s="29">
        <v>0</v>
      </c>
      <c r="F29" s="29">
        <v>0</v>
      </c>
      <c r="G29" s="31">
        <f t="shared" si="0"/>
        <v>0</v>
      </c>
      <c r="H29" s="32">
        <f t="shared" si="1"/>
        <v>0</v>
      </c>
    </row>
    <row r="30" spans="1:8" ht="18" x14ac:dyDescent="0.25">
      <c r="A30" s="100" t="s">
        <v>154</v>
      </c>
      <c r="B30" s="35">
        <v>0</v>
      </c>
      <c r="C30" s="29">
        <v>0</v>
      </c>
      <c r="D30" s="29">
        <v>0</v>
      </c>
      <c r="E30" s="29">
        <v>0</v>
      </c>
      <c r="F30" s="29">
        <v>0</v>
      </c>
      <c r="G30" s="31">
        <f t="shared" si="0"/>
        <v>0</v>
      </c>
      <c r="H30" s="32">
        <f t="shared" si="1"/>
        <v>0</v>
      </c>
    </row>
    <row r="31" spans="1:8" ht="18" x14ac:dyDescent="0.25">
      <c r="A31" s="100" t="s">
        <v>151</v>
      </c>
      <c r="B31" s="35">
        <v>0</v>
      </c>
      <c r="C31" s="29">
        <v>0</v>
      </c>
      <c r="D31" s="29">
        <v>0</v>
      </c>
      <c r="E31" s="29">
        <v>0</v>
      </c>
      <c r="F31" s="29">
        <v>0</v>
      </c>
      <c r="G31" s="31">
        <f t="shared" si="0"/>
        <v>0</v>
      </c>
      <c r="H31" s="32">
        <f t="shared" si="1"/>
        <v>0</v>
      </c>
    </row>
    <row r="32" spans="1:8" ht="18" x14ac:dyDescent="0.25">
      <c r="A32" s="100" t="s">
        <v>152</v>
      </c>
      <c r="B32" s="35">
        <v>0</v>
      </c>
      <c r="C32" s="29">
        <v>0</v>
      </c>
      <c r="D32" s="29">
        <v>0</v>
      </c>
      <c r="E32" s="29">
        <v>0</v>
      </c>
      <c r="F32" s="29">
        <v>0</v>
      </c>
      <c r="G32" s="31">
        <f t="shared" si="0"/>
        <v>0</v>
      </c>
      <c r="H32" s="32">
        <f t="shared" si="1"/>
        <v>0</v>
      </c>
    </row>
    <row r="33" spans="1:8" ht="18" x14ac:dyDescent="0.25">
      <c r="A33" s="100" t="s">
        <v>153</v>
      </c>
      <c r="B33" s="35">
        <v>0</v>
      </c>
      <c r="C33" s="29">
        <v>0</v>
      </c>
      <c r="D33" s="29">
        <v>0</v>
      </c>
      <c r="E33" s="29">
        <v>0</v>
      </c>
      <c r="F33" s="29">
        <v>0</v>
      </c>
      <c r="G33" s="31">
        <f t="shared" si="0"/>
        <v>0</v>
      </c>
      <c r="H33" s="32">
        <f t="shared" si="1"/>
        <v>0</v>
      </c>
    </row>
    <row r="34" spans="1:8" ht="18" x14ac:dyDescent="0.25">
      <c r="A34" s="20" t="s">
        <v>1</v>
      </c>
      <c r="B34" s="31">
        <f>SUM(B27:B33)</f>
        <v>0</v>
      </c>
      <c r="C34" s="37">
        <f>SUM(C27:C33)</f>
        <v>0</v>
      </c>
      <c r="D34" s="37">
        <f>SUM(D27:D33)</f>
        <v>0</v>
      </c>
      <c r="E34" s="37">
        <f>SUM(E27:E33)</f>
        <v>0</v>
      </c>
      <c r="F34" s="37">
        <f>SUM(F27:F33)</f>
        <v>0</v>
      </c>
      <c r="G34" s="31">
        <f t="shared" si="0"/>
        <v>0</v>
      </c>
      <c r="H34" s="32">
        <f>SUM(H27:H33)</f>
        <v>0</v>
      </c>
    </row>
    <row r="35" spans="1:8" ht="18" x14ac:dyDescent="0.25">
      <c r="A35" s="315"/>
      <c r="B35" s="315"/>
      <c r="C35" s="315"/>
      <c r="D35" s="315"/>
      <c r="E35" s="315"/>
      <c r="F35" s="315"/>
      <c r="G35" s="315"/>
      <c r="H35" s="315"/>
    </row>
    <row r="36" spans="1:8" ht="18" x14ac:dyDescent="0.25">
      <c r="A36" s="301" t="s">
        <v>20</v>
      </c>
      <c r="B36" s="301"/>
      <c r="C36" s="301"/>
      <c r="D36" s="301"/>
      <c r="E36" s="301"/>
      <c r="F36" s="301"/>
      <c r="G36" s="301"/>
      <c r="H36" s="301"/>
    </row>
  </sheetData>
  <mergeCells count="26">
    <mergeCell ref="B6:F6"/>
    <mergeCell ref="G6:H6"/>
    <mergeCell ref="A1:H1"/>
    <mergeCell ref="A2:H2"/>
    <mergeCell ref="A3:H3"/>
    <mergeCell ref="A4:H4"/>
    <mergeCell ref="A5:H5"/>
    <mergeCell ref="B20:H20"/>
    <mergeCell ref="A7:H7"/>
    <mergeCell ref="A8:H8"/>
    <mergeCell ref="A9:H9"/>
    <mergeCell ref="B10:F10"/>
    <mergeCell ref="B11:F11"/>
    <mergeCell ref="B12:F12"/>
    <mergeCell ref="B13:F13"/>
    <mergeCell ref="B14:F14"/>
    <mergeCell ref="B15:F15"/>
    <mergeCell ref="A16:A19"/>
    <mergeCell ref="B16:H19"/>
    <mergeCell ref="A21:H21"/>
    <mergeCell ref="A22:H22"/>
    <mergeCell ref="A23:H23"/>
    <mergeCell ref="A24:H24"/>
    <mergeCell ref="A25:G25"/>
    <mergeCell ref="A36:H36"/>
    <mergeCell ref="A35:H35"/>
  </mergeCells>
  <phoneticPr fontId="0" type="noConversion"/>
  <hyperlinks>
    <hyperlink ref="A23:H23" location="'Order Form'!A1" display="Back to Order Form" xr:uid="{00000000-0004-0000-0C00-000000000000}"/>
    <hyperlink ref="G6:H6" r:id="rId1" display="Email" xr:uid="{00000000-0004-0000-0C00-000001000000}"/>
    <hyperlink ref="A27" r:id="rId2" xr:uid="{00000000-0004-0000-0C00-000002000000}"/>
    <hyperlink ref="A28" r:id="rId3" xr:uid="{00000000-0004-0000-0C00-000003000000}"/>
    <hyperlink ref="A29" r:id="rId4" xr:uid="{00000000-0004-0000-0C00-000004000000}"/>
    <hyperlink ref="A30" r:id="rId5" xr:uid="{00000000-0004-0000-0C00-000005000000}"/>
    <hyperlink ref="A31" r:id="rId6" xr:uid="{00000000-0004-0000-0C00-000006000000}"/>
    <hyperlink ref="A32" r:id="rId7" xr:uid="{00000000-0004-0000-0C00-000007000000}"/>
    <hyperlink ref="A33" r:id="rId8" xr:uid="{00000000-0004-0000-0C00-000008000000}"/>
    <hyperlink ref="A8:H8" location="'Order Form'!A1" display="'Order Form'!A1" xr:uid="{00000000-0004-0000-0C00-000009000000}"/>
  </hyperlinks>
  <pageMargins left="0.75" right="0.75" top="1" bottom="1" header="0.5" footer="0.5"/>
  <pageSetup scale="59" orientation="landscape" horizontalDpi="300" verticalDpi="300" r:id="rId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:I39"/>
  <sheetViews>
    <sheetView showZeros="0" topLeftCell="A19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40.71093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165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326" t="s">
        <v>7</v>
      </c>
      <c r="I6" s="326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20.100000000000001" customHeight="1" x14ac:dyDescent="0.25">
      <c r="A8" s="294">
        <f ca="1">+NOW()</f>
        <v>44848.553672685186</v>
      </c>
      <c r="B8" s="300"/>
      <c r="C8" s="300"/>
      <c r="D8" s="300"/>
      <c r="E8" s="300"/>
      <c r="F8" s="300"/>
      <c r="G8" s="300"/>
      <c r="H8" s="300"/>
      <c r="I8" s="300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H37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I37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77" t="s">
        <v>21</v>
      </c>
      <c r="B23" s="277"/>
      <c r="C23" s="277"/>
      <c r="D23" s="277"/>
      <c r="E23" s="277"/>
      <c r="F23" s="277"/>
      <c r="G23" s="277"/>
      <c r="H23" s="277"/>
      <c r="I23" s="277"/>
    </row>
    <row r="24" spans="1:9" ht="18" x14ac:dyDescent="0.25">
      <c r="A24" s="276"/>
      <c r="B24" s="276"/>
      <c r="C24" s="276"/>
      <c r="D24" s="276"/>
      <c r="E24" s="276"/>
      <c r="F24" s="276"/>
      <c r="G24" s="276"/>
      <c r="H24" s="276"/>
      <c r="I24" s="276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165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10" t="s">
        <v>156</v>
      </c>
      <c r="B27" s="35">
        <v>0</v>
      </c>
      <c r="C27" s="29">
        <v>0</v>
      </c>
      <c r="D27" s="29"/>
      <c r="E27" s="29">
        <v>0</v>
      </c>
      <c r="F27" s="29">
        <v>0</v>
      </c>
      <c r="G27" s="35">
        <v>0</v>
      </c>
      <c r="H27" s="31">
        <f t="shared" ref="H27:H36" si="0">SUM(B27:G27)</f>
        <v>0</v>
      </c>
      <c r="I27" s="9">
        <f>H27*$I$25</f>
        <v>0</v>
      </c>
    </row>
    <row r="28" spans="1:9" ht="18" x14ac:dyDescent="0.25">
      <c r="A28" s="10" t="s">
        <v>157</v>
      </c>
      <c r="B28" s="35">
        <v>0</v>
      </c>
      <c r="C28" s="29">
        <v>0</v>
      </c>
      <c r="D28" s="29"/>
      <c r="E28" s="29"/>
      <c r="F28" s="29"/>
      <c r="G28" s="35">
        <v>0</v>
      </c>
      <c r="H28" s="31">
        <f t="shared" si="0"/>
        <v>0</v>
      </c>
      <c r="I28" s="32">
        <f t="shared" ref="I28:I36" si="1">H28*$I$25</f>
        <v>0</v>
      </c>
    </row>
    <row r="29" spans="1:9" ht="18" x14ac:dyDescent="0.25">
      <c r="A29" s="10" t="s">
        <v>158</v>
      </c>
      <c r="B29" s="35">
        <v>0</v>
      </c>
      <c r="C29" s="29">
        <v>0</v>
      </c>
      <c r="D29" s="29"/>
      <c r="E29" s="29"/>
      <c r="F29" s="29"/>
      <c r="G29" s="35">
        <v>0</v>
      </c>
      <c r="H29" s="31">
        <f t="shared" si="0"/>
        <v>0</v>
      </c>
      <c r="I29" s="32">
        <f t="shared" si="1"/>
        <v>0</v>
      </c>
    </row>
    <row r="30" spans="1:9" ht="18" x14ac:dyDescent="0.25">
      <c r="A30" s="10" t="s">
        <v>159</v>
      </c>
      <c r="B30" s="35">
        <v>0</v>
      </c>
      <c r="C30" s="29">
        <v>0</v>
      </c>
      <c r="D30" s="29"/>
      <c r="E30" s="29"/>
      <c r="F30" s="29"/>
      <c r="G30" s="35">
        <v>0</v>
      </c>
      <c r="H30" s="31">
        <f t="shared" si="0"/>
        <v>0</v>
      </c>
      <c r="I30" s="32">
        <f t="shared" si="1"/>
        <v>0</v>
      </c>
    </row>
    <row r="31" spans="1:9" ht="18" x14ac:dyDescent="0.25">
      <c r="A31" s="10" t="s">
        <v>160</v>
      </c>
      <c r="B31" s="35">
        <v>0</v>
      </c>
      <c r="C31" s="29">
        <v>0</v>
      </c>
      <c r="D31" s="29"/>
      <c r="E31" s="29"/>
      <c r="F31" s="29"/>
      <c r="G31" s="35">
        <v>0</v>
      </c>
      <c r="H31" s="31">
        <f t="shared" si="0"/>
        <v>0</v>
      </c>
      <c r="I31" s="32">
        <f t="shared" si="1"/>
        <v>0</v>
      </c>
    </row>
    <row r="32" spans="1:9" ht="18" x14ac:dyDescent="0.25">
      <c r="A32" s="10" t="s">
        <v>161</v>
      </c>
      <c r="B32" s="35">
        <v>0</v>
      </c>
      <c r="C32" s="29">
        <v>0</v>
      </c>
      <c r="D32" s="29"/>
      <c r="E32" s="29"/>
      <c r="F32" s="29"/>
      <c r="G32" s="35">
        <v>0</v>
      </c>
      <c r="H32" s="31">
        <f t="shared" si="0"/>
        <v>0</v>
      </c>
      <c r="I32" s="32">
        <f t="shared" si="1"/>
        <v>0</v>
      </c>
    </row>
    <row r="33" spans="1:9" ht="18" x14ac:dyDescent="0.25">
      <c r="A33" s="10" t="s">
        <v>162</v>
      </c>
      <c r="B33" s="35">
        <v>0</v>
      </c>
      <c r="C33" s="29">
        <v>0</v>
      </c>
      <c r="D33" s="29"/>
      <c r="E33" s="29"/>
      <c r="F33" s="29"/>
      <c r="G33" s="35">
        <v>0</v>
      </c>
      <c r="H33" s="31">
        <f t="shared" si="0"/>
        <v>0</v>
      </c>
      <c r="I33" s="32">
        <f t="shared" si="1"/>
        <v>0</v>
      </c>
    </row>
    <row r="34" spans="1:9" ht="18" x14ac:dyDescent="0.25">
      <c r="A34" s="10" t="s">
        <v>163</v>
      </c>
      <c r="B34" s="35">
        <v>0</v>
      </c>
      <c r="C34" s="29">
        <v>0</v>
      </c>
      <c r="D34" s="29"/>
      <c r="E34" s="29"/>
      <c r="F34" s="29"/>
      <c r="G34" s="35">
        <v>0</v>
      </c>
      <c r="H34" s="31">
        <f t="shared" si="0"/>
        <v>0</v>
      </c>
      <c r="I34" s="32">
        <f t="shared" si="1"/>
        <v>0</v>
      </c>
    </row>
    <row r="35" spans="1:9" ht="18" x14ac:dyDescent="0.25">
      <c r="A35" s="10" t="s">
        <v>131</v>
      </c>
      <c r="B35" s="35">
        <v>0</v>
      </c>
      <c r="C35" s="29">
        <v>0</v>
      </c>
      <c r="D35" s="29"/>
      <c r="E35" s="29"/>
      <c r="F35" s="29"/>
      <c r="G35" s="35">
        <v>0</v>
      </c>
      <c r="H35" s="31">
        <f t="shared" si="0"/>
        <v>0</v>
      </c>
      <c r="I35" s="32">
        <f t="shared" si="1"/>
        <v>0</v>
      </c>
    </row>
    <row r="36" spans="1:9" ht="18" x14ac:dyDescent="0.25">
      <c r="A36" s="10" t="s">
        <v>164</v>
      </c>
      <c r="B36" s="35">
        <v>0</v>
      </c>
      <c r="C36" s="29"/>
      <c r="D36" s="29"/>
      <c r="E36" s="29"/>
      <c r="F36" s="29"/>
      <c r="G36" s="35">
        <v>0</v>
      </c>
      <c r="H36" s="31">
        <f t="shared" si="0"/>
        <v>0</v>
      </c>
      <c r="I36" s="32">
        <f t="shared" si="1"/>
        <v>0</v>
      </c>
    </row>
    <row r="37" spans="1:9" ht="18" x14ac:dyDescent="0.25">
      <c r="A37" s="20" t="s">
        <v>1</v>
      </c>
      <c r="B37" s="31">
        <f>SUM(B27:B36)</f>
        <v>0</v>
      </c>
      <c r="C37" s="37">
        <f>SUM(C27:C36)</f>
        <v>0</v>
      </c>
      <c r="D37" s="37"/>
      <c r="E37" s="37">
        <f>SUM(E27:E36)</f>
        <v>0</v>
      </c>
      <c r="F37" s="37">
        <f>SUM(F27:F36)</f>
        <v>0</v>
      </c>
      <c r="G37" s="31">
        <f>SUM(B37:F37)</f>
        <v>0</v>
      </c>
      <c r="H37" s="31">
        <f>SUM(H27:H36)</f>
        <v>0</v>
      </c>
      <c r="I37" s="9">
        <f>SUM(I27:I36)</f>
        <v>0</v>
      </c>
    </row>
    <row r="38" spans="1:9" x14ac:dyDescent="0.25">
      <c r="A38" s="315"/>
      <c r="B38" s="315"/>
      <c r="C38" s="315"/>
      <c r="D38" s="315"/>
      <c r="E38" s="315"/>
      <c r="F38" s="315"/>
      <c r="G38" s="315"/>
      <c r="H38" s="315"/>
      <c r="I38" s="315"/>
    </row>
    <row r="39" spans="1:9" ht="18" x14ac:dyDescent="0.25">
      <c r="A39" s="301" t="s">
        <v>20</v>
      </c>
      <c r="B39" s="301"/>
      <c r="C39" s="301"/>
      <c r="D39" s="301"/>
      <c r="E39" s="301"/>
      <c r="F39" s="301"/>
      <c r="G39" s="301"/>
      <c r="H39" s="301"/>
      <c r="I39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21:I21"/>
    <mergeCell ref="A22:I22"/>
    <mergeCell ref="A23:I23"/>
    <mergeCell ref="A24:I24"/>
    <mergeCell ref="A25:H25"/>
    <mergeCell ref="A39:I39"/>
    <mergeCell ref="A38:I38"/>
  </mergeCells>
  <phoneticPr fontId="0" type="noConversion"/>
  <hyperlinks>
    <hyperlink ref="A23:I23" location="'Order Form'!A1" display="Back to Order Form" xr:uid="{00000000-0004-0000-0D00-000000000000}"/>
    <hyperlink ref="H6:I6" r:id="rId1" display="Email" xr:uid="{00000000-0004-0000-0D00-000001000000}"/>
    <hyperlink ref="A8" r:id="rId2" display="+@now()" xr:uid="{00000000-0004-0000-0D00-000002000000}"/>
  </hyperlinks>
  <pageMargins left="0.75" right="0.75" top="1" bottom="1" header="0.5" footer="0.5"/>
  <pageSetup scale="75" fitToHeight="2" orientation="landscape" horizontalDpi="4294967293" verticalDpi="0" r:id="rId3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I40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39.42578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155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  <c r="I8" s="322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H38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I38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77" t="s">
        <v>21</v>
      </c>
      <c r="B23" s="277"/>
      <c r="C23" s="277"/>
      <c r="D23" s="277"/>
      <c r="E23" s="277"/>
      <c r="F23" s="277"/>
      <c r="G23" s="277"/>
      <c r="H23" s="277"/>
      <c r="I23" s="277"/>
    </row>
    <row r="24" spans="1:9" ht="18" x14ac:dyDescent="0.25">
      <c r="A24" s="276"/>
      <c r="B24" s="276"/>
      <c r="C24" s="276"/>
      <c r="D24" s="276"/>
      <c r="E24" s="276"/>
      <c r="F24" s="276"/>
      <c r="G24" s="276"/>
      <c r="H24" s="276"/>
      <c r="I24" s="276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697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10" t="s">
        <v>156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19">
        <f>SUM(B27:G27)</f>
        <v>0</v>
      </c>
      <c r="I27" s="32">
        <f>H27*$I$25</f>
        <v>0</v>
      </c>
    </row>
    <row r="28" spans="1:9" ht="18" x14ac:dyDescent="0.25">
      <c r="A28" s="10" t="s">
        <v>157</v>
      </c>
      <c r="B28" s="35">
        <v>0</v>
      </c>
      <c r="C28" s="29">
        <v>0</v>
      </c>
      <c r="D28" s="29">
        <v>0</v>
      </c>
      <c r="E28" s="29"/>
      <c r="F28" s="29"/>
      <c r="G28" s="29">
        <v>0</v>
      </c>
      <c r="H28" s="19">
        <f t="shared" ref="H28:H37" si="0">SUM(B28:G28)</f>
        <v>0</v>
      </c>
      <c r="I28" s="32">
        <f t="shared" ref="I28:I37" si="1">H28*$I$25</f>
        <v>0</v>
      </c>
    </row>
    <row r="29" spans="1:9" ht="18" x14ac:dyDescent="0.25">
      <c r="A29" s="10" t="s">
        <v>158</v>
      </c>
      <c r="B29" s="35">
        <v>0</v>
      </c>
      <c r="C29" s="29">
        <v>0</v>
      </c>
      <c r="D29" s="29">
        <v>0</v>
      </c>
      <c r="E29" s="29"/>
      <c r="F29" s="29"/>
      <c r="G29" s="29">
        <v>0</v>
      </c>
      <c r="H29" s="19">
        <f t="shared" si="0"/>
        <v>0</v>
      </c>
      <c r="I29" s="32">
        <f t="shared" si="1"/>
        <v>0</v>
      </c>
    </row>
    <row r="30" spans="1:9" ht="18" x14ac:dyDescent="0.25">
      <c r="A30" s="10" t="s">
        <v>159</v>
      </c>
      <c r="B30" s="35">
        <v>0</v>
      </c>
      <c r="C30" s="29">
        <v>0</v>
      </c>
      <c r="D30" s="29">
        <v>0</v>
      </c>
      <c r="E30" s="29"/>
      <c r="F30" s="29"/>
      <c r="G30" s="29">
        <v>0</v>
      </c>
      <c r="H30" s="19">
        <f t="shared" si="0"/>
        <v>0</v>
      </c>
      <c r="I30" s="32">
        <f t="shared" si="1"/>
        <v>0</v>
      </c>
    </row>
    <row r="31" spans="1:9" ht="18" x14ac:dyDescent="0.25">
      <c r="A31" s="10" t="s">
        <v>160</v>
      </c>
      <c r="B31" s="35">
        <v>0</v>
      </c>
      <c r="C31" s="29">
        <v>0</v>
      </c>
      <c r="D31" s="29">
        <v>0</v>
      </c>
      <c r="E31" s="29"/>
      <c r="F31" s="29"/>
      <c r="G31" s="29">
        <v>0</v>
      </c>
      <c r="H31" s="19">
        <f t="shared" si="0"/>
        <v>0</v>
      </c>
      <c r="I31" s="32">
        <f t="shared" si="1"/>
        <v>0</v>
      </c>
    </row>
    <row r="32" spans="1:9" x14ac:dyDescent="0.25">
      <c r="A32" s="10" t="s">
        <v>161</v>
      </c>
      <c r="B32" s="35">
        <v>0</v>
      </c>
      <c r="C32" s="29">
        <v>0</v>
      </c>
      <c r="D32" s="29">
        <v>0</v>
      </c>
      <c r="E32" s="29"/>
      <c r="F32" s="29"/>
      <c r="G32" s="29">
        <v>0</v>
      </c>
      <c r="H32" s="19">
        <f t="shared" si="0"/>
        <v>0</v>
      </c>
      <c r="I32" s="32">
        <f t="shared" si="1"/>
        <v>0</v>
      </c>
    </row>
    <row r="33" spans="1:9" ht="18" x14ac:dyDescent="0.25">
      <c r="A33" s="10" t="s">
        <v>162</v>
      </c>
      <c r="B33" s="35">
        <v>0</v>
      </c>
      <c r="C33" s="29">
        <v>0</v>
      </c>
      <c r="D33" s="29">
        <v>0</v>
      </c>
      <c r="E33" s="29"/>
      <c r="F33" s="29"/>
      <c r="G33" s="29">
        <v>0</v>
      </c>
      <c r="H33" s="19">
        <f t="shared" si="0"/>
        <v>0</v>
      </c>
      <c r="I33" s="32">
        <f t="shared" si="1"/>
        <v>0</v>
      </c>
    </row>
    <row r="34" spans="1:9" ht="18" x14ac:dyDescent="0.25">
      <c r="A34" s="10" t="s">
        <v>163</v>
      </c>
      <c r="B34" s="35">
        <v>0</v>
      </c>
      <c r="C34" s="29">
        <v>0</v>
      </c>
      <c r="D34" s="29">
        <v>0</v>
      </c>
      <c r="E34" s="29"/>
      <c r="F34" s="29"/>
      <c r="G34" s="29">
        <v>0</v>
      </c>
      <c r="H34" s="19">
        <f t="shared" si="0"/>
        <v>0</v>
      </c>
      <c r="I34" s="32">
        <f t="shared" si="1"/>
        <v>0</v>
      </c>
    </row>
    <row r="35" spans="1:9" ht="18" x14ac:dyDescent="0.25">
      <c r="A35" s="10" t="s">
        <v>131</v>
      </c>
      <c r="B35" s="35">
        <v>0</v>
      </c>
      <c r="C35" s="29">
        <v>0</v>
      </c>
      <c r="D35" s="29">
        <v>0</v>
      </c>
      <c r="E35" s="29"/>
      <c r="F35" s="29"/>
      <c r="G35" s="29">
        <v>0</v>
      </c>
      <c r="H35" s="19">
        <f t="shared" si="0"/>
        <v>0</v>
      </c>
      <c r="I35" s="32">
        <f t="shared" si="1"/>
        <v>0</v>
      </c>
    </row>
    <row r="36" spans="1:9" ht="18" x14ac:dyDescent="0.25">
      <c r="A36" s="10" t="s">
        <v>164</v>
      </c>
      <c r="B36" s="35">
        <v>0</v>
      </c>
      <c r="C36" s="29">
        <v>0</v>
      </c>
      <c r="D36" s="29">
        <v>0</v>
      </c>
      <c r="E36" s="29"/>
      <c r="F36" s="29"/>
      <c r="G36" s="29">
        <v>0</v>
      </c>
      <c r="H36" s="19">
        <f t="shared" si="0"/>
        <v>0</v>
      </c>
      <c r="I36" s="32">
        <f t="shared" si="1"/>
        <v>0</v>
      </c>
    </row>
    <row r="37" spans="1:9" ht="18" x14ac:dyDescent="0.25">
      <c r="A37" s="10"/>
      <c r="B37" s="35"/>
      <c r="C37" s="29"/>
      <c r="D37" s="29">
        <v>0</v>
      </c>
      <c r="E37" s="29"/>
      <c r="F37" s="29"/>
      <c r="G37" s="29">
        <v>0</v>
      </c>
      <c r="H37" s="19">
        <f t="shared" si="0"/>
        <v>0</v>
      </c>
      <c r="I37" s="32">
        <f t="shared" si="1"/>
        <v>0</v>
      </c>
    </row>
    <row r="38" spans="1:9" ht="18" x14ac:dyDescent="0.25">
      <c r="A38" s="20" t="s">
        <v>1</v>
      </c>
      <c r="B38" s="31">
        <f t="shared" ref="B38:G38" si="2">SUM(B27:B37)</f>
        <v>0</v>
      </c>
      <c r="C38" s="37">
        <f t="shared" si="2"/>
        <v>0</v>
      </c>
      <c r="D38" s="37">
        <f t="shared" si="2"/>
        <v>0</v>
      </c>
      <c r="E38" s="37">
        <f t="shared" si="2"/>
        <v>0</v>
      </c>
      <c r="F38" s="37">
        <f t="shared" si="2"/>
        <v>0</v>
      </c>
      <c r="G38" s="37">
        <f t="shared" si="2"/>
        <v>0</v>
      </c>
      <c r="H38" s="31">
        <f>SUM(B38:G38)</f>
        <v>0</v>
      </c>
      <c r="I38" s="32">
        <f>SUM(I27:I37)</f>
        <v>0</v>
      </c>
    </row>
    <row r="39" spans="1:9" ht="18" x14ac:dyDescent="0.25">
      <c r="A39" s="315"/>
      <c r="B39" s="315"/>
      <c r="C39" s="315"/>
      <c r="D39" s="315"/>
      <c r="E39" s="315"/>
      <c r="F39" s="315"/>
      <c r="G39" s="315"/>
      <c r="H39" s="315"/>
      <c r="I39" s="315"/>
    </row>
    <row r="40" spans="1:9" ht="18" x14ac:dyDescent="0.25">
      <c r="A40" s="301" t="s">
        <v>20</v>
      </c>
      <c r="B40" s="301"/>
      <c r="C40" s="301"/>
      <c r="D40" s="301"/>
      <c r="E40" s="301"/>
      <c r="F40" s="301"/>
      <c r="G40" s="301"/>
      <c r="H40" s="301"/>
      <c r="I40" s="301"/>
    </row>
  </sheetData>
  <mergeCells count="26">
    <mergeCell ref="A39:I39"/>
    <mergeCell ref="A40:I40"/>
    <mergeCell ref="A22:I22"/>
    <mergeCell ref="A23:I23"/>
    <mergeCell ref="A24:I24"/>
    <mergeCell ref="A25:H25"/>
    <mergeCell ref="A21:I21"/>
    <mergeCell ref="B12:G12"/>
    <mergeCell ref="B13:G13"/>
    <mergeCell ref="B14:G14"/>
    <mergeCell ref="B15:G15"/>
    <mergeCell ref="H6:I6"/>
    <mergeCell ref="A7:I7"/>
    <mergeCell ref="A16:A19"/>
    <mergeCell ref="B16:I19"/>
    <mergeCell ref="B20:I20"/>
    <mergeCell ref="A1:I1"/>
    <mergeCell ref="A2:I2"/>
    <mergeCell ref="A3:I3"/>
    <mergeCell ref="A4:I4"/>
    <mergeCell ref="A8:I8"/>
    <mergeCell ref="A9:I9"/>
    <mergeCell ref="B10:G10"/>
    <mergeCell ref="B11:G11"/>
    <mergeCell ref="A5:I5"/>
    <mergeCell ref="B6:G6"/>
  </mergeCells>
  <phoneticPr fontId="0" type="noConversion"/>
  <hyperlinks>
    <hyperlink ref="A23:I23" location="'Order Form'!A1" display="Back to Order Form" xr:uid="{00000000-0004-0000-0E00-000000000000}"/>
    <hyperlink ref="H6:I6" r:id="rId1" display="Email" xr:uid="{00000000-0004-0000-0E00-000001000000}"/>
    <hyperlink ref="A8" r:id="rId2" display="=@NOW()" xr:uid="{00000000-0004-0000-0E00-000002000000}"/>
  </hyperlinks>
  <pageMargins left="0.75" right="0.75" top="1" bottom="1" header="0.5" footer="0.5"/>
  <pageSetup scale="75" fitToHeight="2" orientation="landscape" horizontalDpi="4294967293" verticalDpi="0" r:id="rId3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:I39"/>
  <sheetViews>
    <sheetView showZeros="0" topLeftCell="A18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41.42578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34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48">
        <f ca="1">NOW()</f>
        <v>44848.553672685186</v>
      </c>
      <c r="B8" s="348"/>
      <c r="C8" s="348"/>
      <c r="D8" s="348"/>
      <c r="E8" s="348"/>
      <c r="F8" s="348"/>
      <c r="G8" s="348"/>
      <c r="H8" s="348"/>
      <c r="I8" s="348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H37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I37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34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10" t="s">
        <v>156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5">
        <f t="shared" ref="H27:H36" si="0">SUM(B27:G27)</f>
        <v>0</v>
      </c>
      <c r="I27" s="32">
        <f>H27*$I$25</f>
        <v>0</v>
      </c>
    </row>
    <row r="28" spans="1:9" ht="18" x14ac:dyDescent="0.25">
      <c r="A28" s="10" t="s">
        <v>157</v>
      </c>
      <c r="B28" s="35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5">
        <f t="shared" si="0"/>
        <v>0</v>
      </c>
      <c r="I28" s="32">
        <f t="shared" ref="I28:I36" si="1">H28*$I$25</f>
        <v>0</v>
      </c>
    </row>
    <row r="29" spans="1:9" ht="18" x14ac:dyDescent="0.25">
      <c r="A29" s="10" t="s">
        <v>158</v>
      </c>
      <c r="B29" s="35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5">
        <f t="shared" si="0"/>
        <v>0</v>
      </c>
      <c r="I29" s="32">
        <f t="shared" si="1"/>
        <v>0</v>
      </c>
    </row>
    <row r="30" spans="1:9" ht="18" x14ac:dyDescent="0.25">
      <c r="A30" s="10" t="s">
        <v>159</v>
      </c>
      <c r="B30" s="35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5">
        <f t="shared" si="0"/>
        <v>0</v>
      </c>
      <c r="I30" s="32">
        <f t="shared" si="1"/>
        <v>0</v>
      </c>
    </row>
    <row r="31" spans="1:9" ht="18" x14ac:dyDescent="0.25">
      <c r="A31" s="10" t="s">
        <v>160</v>
      </c>
      <c r="B31" s="35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35">
        <f t="shared" si="0"/>
        <v>0</v>
      </c>
      <c r="I31" s="32">
        <f t="shared" si="1"/>
        <v>0</v>
      </c>
    </row>
    <row r="32" spans="1:9" ht="18" x14ac:dyDescent="0.25">
      <c r="A32" s="10" t="s">
        <v>161</v>
      </c>
      <c r="B32" s="35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35">
        <f t="shared" si="0"/>
        <v>0</v>
      </c>
      <c r="I32" s="32">
        <f t="shared" si="1"/>
        <v>0</v>
      </c>
    </row>
    <row r="33" spans="1:9" ht="18" x14ac:dyDescent="0.25">
      <c r="A33" s="10" t="s">
        <v>162</v>
      </c>
      <c r="B33" s="35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35">
        <f t="shared" si="0"/>
        <v>0</v>
      </c>
      <c r="I33" s="32">
        <f t="shared" si="1"/>
        <v>0</v>
      </c>
    </row>
    <row r="34" spans="1:9" ht="18" x14ac:dyDescent="0.25">
      <c r="A34" s="10" t="s">
        <v>163</v>
      </c>
      <c r="B34" s="35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35">
        <f t="shared" si="0"/>
        <v>0</v>
      </c>
      <c r="I34" s="32">
        <f t="shared" si="1"/>
        <v>0</v>
      </c>
    </row>
    <row r="35" spans="1:9" ht="18" x14ac:dyDescent="0.25">
      <c r="A35" s="10" t="s">
        <v>131</v>
      </c>
      <c r="B35" s="35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35">
        <f t="shared" si="0"/>
        <v>0</v>
      </c>
      <c r="I35" s="32">
        <f t="shared" si="1"/>
        <v>0</v>
      </c>
    </row>
    <row r="36" spans="1:9" ht="18" x14ac:dyDescent="0.25">
      <c r="A36" s="10" t="s">
        <v>164</v>
      </c>
      <c r="B36" s="35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35">
        <f t="shared" si="0"/>
        <v>0</v>
      </c>
      <c r="I36" s="32">
        <f t="shared" si="1"/>
        <v>0</v>
      </c>
    </row>
    <row r="37" spans="1:9" ht="18" x14ac:dyDescent="0.25">
      <c r="A37" s="20" t="s">
        <v>1</v>
      </c>
      <c r="B37" s="31">
        <f t="shared" ref="B37:G37" si="2">SUM(B27:B36)</f>
        <v>0</v>
      </c>
      <c r="C37" s="37">
        <f t="shared" si="2"/>
        <v>0</v>
      </c>
      <c r="D37" s="37">
        <f t="shared" si="2"/>
        <v>0</v>
      </c>
      <c r="E37" s="37">
        <f t="shared" si="2"/>
        <v>0</v>
      </c>
      <c r="F37" s="37">
        <f t="shared" si="2"/>
        <v>0</v>
      </c>
      <c r="G37" s="37">
        <f t="shared" si="2"/>
        <v>0</v>
      </c>
      <c r="H37" s="31">
        <f>SUM(B37:G37)</f>
        <v>0</v>
      </c>
      <c r="I37" s="32">
        <f>SUM(I27:I36)</f>
        <v>0</v>
      </c>
    </row>
    <row r="38" spans="1:9" x14ac:dyDescent="0.25">
      <c r="A38" s="315"/>
      <c r="B38" s="315"/>
      <c r="C38" s="315"/>
      <c r="D38" s="315"/>
      <c r="E38" s="315"/>
      <c r="F38" s="315"/>
      <c r="G38" s="315"/>
      <c r="H38" s="315"/>
      <c r="I38" s="315"/>
    </row>
    <row r="39" spans="1:9" ht="18" x14ac:dyDescent="0.25">
      <c r="A39" s="301" t="s">
        <v>20</v>
      </c>
      <c r="B39" s="301"/>
      <c r="C39" s="301"/>
      <c r="D39" s="301"/>
      <c r="E39" s="301"/>
      <c r="F39" s="301"/>
      <c r="G39" s="301"/>
      <c r="H39" s="301"/>
      <c r="I39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21:I21"/>
    <mergeCell ref="A22:I22"/>
    <mergeCell ref="A23:I23"/>
    <mergeCell ref="A24:I24"/>
    <mergeCell ref="A25:H25"/>
    <mergeCell ref="A39:I39"/>
    <mergeCell ref="A38:I38"/>
  </mergeCells>
  <phoneticPr fontId="0" type="noConversion"/>
  <hyperlinks>
    <hyperlink ref="A23:I23" location="'Order Form'!A1" display="Back to Order Form" xr:uid="{00000000-0004-0000-0F00-000000000000}"/>
    <hyperlink ref="H6:I6" r:id="rId1" display="Email" xr:uid="{00000000-0004-0000-0F00-000001000000}"/>
    <hyperlink ref="A8" r:id="rId2" display="=@NOW()" xr:uid="{00000000-0004-0000-0F00-000002000000}"/>
  </hyperlinks>
  <pageMargins left="0.75" right="0.75" top="1" bottom="1" header="0.5" footer="0.5"/>
  <pageSetup scale="75" fitToHeight="2" orientation="landscape" horizontalDpi="300" verticalDpi="300" r:id="rId3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47.85546875" customWidth="1"/>
    <col min="8" max="8" width="20" customWidth="1"/>
    <col min="9" max="9" width="25.42578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800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294">
        <f ca="1">NOW()</f>
        <v>44848.553672685186</v>
      </c>
      <c r="B8" s="300"/>
      <c r="C8" s="300"/>
      <c r="D8" s="300"/>
      <c r="E8" s="300"/>
      <c r="F8" s="300"/>
      <c r="G8" s="300"/>
      <c r="H8" s="300"/>
      <c r="I8" s="300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H34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I34</f>
        <v>0</v>
      </c>
    </row>
    <row r="16" spans="1:9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77" t="s">
        <v>21</v>
      </c>
      <c r="B23" s="277"/>
      <c r="C23" s="277"/>
      <c r="D23" s="277"/>
      <c r="E23" s="277"/>
      <c r="F23" s="277"/>
      <c r="G23" s="277"/>
      <c r="H23" s="277"/>
      <c r="I23" s="277"/>
    </row>
    <row r="24" spans="1:9" ht="18" x14ac:dyDescent="0.25">
      <c r="A24" s="276"/>
      <c r="B24" s="276"/>
      <c r="C24" s="276"/>
      <c r="D24" s="276"/>
      <c r="E24" s="276"/>
      <c r="F24" s="276"/>
      <c r="G24" s="276"/>
      <c r="H24" s="276"/>
      <c r="I24" s="276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800</v>
      </c>
      <c r="B26" s="334" t="s">
        <v>4</v>
      </c>
      <c r="C26" s="162">
        <v>8</v>
      </c>
      <c r="D26" s="162">
        <v>10</v>
      </c>
      <c r="E26" s="162">
        <v>12</v>
      </c>
      <c r="F26" s="162">
        <v>14</v>
      </c>
      <c r="G26" s="162">
        <v>16</v>
      </c>
      <c r="H26" s="162" t="s">
        <v>15</v>
      </c>
      <c r="I26" s="163" t="s">
        <v>16</v>
      </c>
    </row>
    <row r="27" spans="1:9" s="2" customFormat="1" ht="18" x14ac:dyDescent="0.25">
      <c r="A27" s="96" t="s">
        <v>801</v>
      </c>
      <c r="B27" s="335"/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8">
        <f t="shared" ref="H27:H33" si="0">SUM(B27:G27)</f>
        <v>0</v>
      </c>
      <c r="I27" s="32">
        <f>H27*$I$25</f>
        <v>0</v>
      </c>
    </row>
    <row r="28" spans="1:9" s="2" customFormat="1" ht="18" x14ac:dyDescent="0.25">
      <c r="A28" s="96" t="s">
        <v>802</v>
      </c>
      <c r="B28" s="335"/>
      <c r="C28" s="39">
        <v>0</v>
      </c>
      <c r="D28" s="39"/>
      <c r="E28" s="39">
        <v>0</v>
      </c>
      <c r="F28" s="39">
        <v>0</v>
      </c>
      <c r="G28" s="39">
        <v>0</v>
      </c>
      <c r="H28" s="40">
        <f t="shared" si="0"/>
        <v>0</v>
      </c>
      <c r="I28" s="32">
        <f t="shared" ref="I28:I33" si="1">H28*$I$25</f>
        <v>0</v>
      </c>
    </row>
    <row r="29" spans="1:9" s="2" customFormat="1" ht="18" x14ac:dyDescent="0.25">
      <c r="A29" s="96" t="s">
        <v>803</v>
      </c>
      <c r="B29" s="335"/>
      <c r="C29" s="39">
        <v>0</v>
      </c>
      <c r="D29" s="39"/>
      <c r="E29" s="39">
        <v>0</v>
      </c>
      <c r="F29" s="39">
        <v>0</v>
      </c>
      <c r="G29" s="39">
        <v>0</v>
      </c>
      <c r="H29" s="40">
        <f t="shared" si="0"/>
        <v>0</v>
      </c>
      <c r="I29" s="32">
        <f t="shared" si="1"/>
        <v>0</v>
      </c>
    </row>
    <row r="30" spans="1:9" s="2" customFormat="1" ht="18" x14ac:dyDescent="0.25">
      <c r="A30" s="96" t="s">
        <v>804</v>
      </c>
      <c r="B30" s="335"/>
      <c r="C30" s="39">
        <v>0</v>
      </c>
      <c r="D30" s="39"/>
      <c r="E30" s="39">
        <v>0</v>
      </c>
      <c r="F30" s="39">
        <v>0</v>
      </c>
      <c r="G30" s="39">
        <v>0</v>
      </c>
      <c r="H30" s="40">
        <f t="shared" si="0"/>
        <v>0</v>
      </c>
      <c r="I30" s="32">
        <f t="shared" si="1"/>
        <v>0</v>
      </c>
    </row>
    <row r="31" spans="1:9" s="2" customFormat="1" ht="18" x14ac:dyDescent="0.25">
      <c r="A31" s="96" t="s">
        <v>805</v>
      </c>
      <c r="B31" s="335"/>
      <c r="C31" s="39">
        <v>0</v>
      </c>
      <c r="D31" s="39"/>
      <c r="E31" s="39">
        <v>0</v>
      </c>
      <c r="F31" s="39">
        <v>0</v>
      </c>
      <c r="G31" s="39">
        <v>0</v>
      </c>
      <c r="H31" s="40">
        <f t="shared" si="0"/>
        <v>0</v>
      </c>
      <c r="I31" s="32">
        <f t="shared" si="1"/>
        <v>0</v>
      </c>
    </row>
    <row r="32" spans="1:9" s="2" customFormat="1" ht="18" x14ac:dyDescent="0.25">
      <c r="A32" s="96" t="s">
        <v>806</v>
      </c>
      <c r="B32" s="335"/>
      <c r="C32" s="39">
        <v>0</v>
      </c>
      <c r="D32" s="39"/>
      <c r="E32" s="39">
        <v>0</v>
      </c>
      <c r="F32" s="39">
        <v>0</v>
      </c>
      <c r="G32" s="39">
        <v>0</v>
      </c>
      <c r="H32" s="40">
        <f t="shared" si="0"/>
        <v>0</v>
      </c>
      <c r="I32" s="32">
        <f t="shared" si="1"/>
        <v>0</v>
      </c>
    </row>
    <row r="33" spans="1:9" s="2" customFormat="1" x14ac:dyDescent="0.25">
      <c r="A33" s="96" t="s">
        <v>807</v>
      </c>
      <c r="B33" s="335"/>
      <c r="C33" s="39">
        <v>0</v>
      </c>
      <c r="D33" s="39"/>
      <c r="E33" s="39">
        <v>0</v>
      </c>
      <c r="F33" s="39">
        <v>0</v>
      </c>
      <c r="G33" s="39">
        <v>0</v>
      </c>
      <c r="H33" s="40">
        <f t="shared" si="0"/>
        <v>0</v>
      </c>
      <c r="I33" s="32">
        <f t="shared" si="1"/>
        <v>0</v>
      </c>
    </row>
    <row r="34" spans="1:9" ht="18" x14ac:dyDescent="0.25">
      <c r="A34" s="20" t="s">
        <v>1</v>
      </c>
      <c r="B34" s="336"/>
      <c r="C34" s="41">
        <f>SUM(C27:C33)</f>
        <v>0</v>
      </c>
      <c r="D34" s="41">
        <f>SUM(D27:D33)</f>
        <v>0</v>
      </c>
      <c r="E34" s="41">
        <f>SUM(E27:E33)</f>
        <v>0</v>
      </c>
      <c r="F34" s="41">
        <f>SUM(F27:F33)</f>
        <v>0</v>
      </c>
      <c r="G34" s="41">
        <f>SUM(G27:G33)</f>
        <v>0</v>
      </c>
      <c r="H34" s="40">
        <f>SUM(B34:G34)</f>
        <v>0</v>
      </c>
      <c r="I34" s="32">
        <f>SUM(I27:I33)</f>
        <v>0</v>
      </c>
    </row>
    <row r="35" spans="1:9" ht="18" x14ac:dyDescent="0.25">
      <c r="A35" s="315"/>
      <c r="B35" s="315"/>
      <c r="C35" s="315"/>
      <c r="D35" s="315"/>
      <c r="E35" s="315"/>
      <c r="F35" s="315"/>
      <c r="G35" s="315"/>
      <c r="H35" s="315"/>
      <c r="I35" s="315"/>
    </row>
    <row r="36" spans="1:9" ht="18" x14ac:dyDescent="0.25">
      <c r="A36" s="301" t="s">
        <v>20</v>
      </c>
      <c r="B36" s="301"/>
      <c r="C36" s="301"/>
      <c r="D36" s="301"/>
      <c r="E36" s="301"/>
      <c r="F36" s="301"/>
      <c r="G36" s="301"/>
      <c r="H36" s="301"/>
      <c r="I36" s="301"/>
    </row>
  </sheetData>
  <mergeCells count="27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21:I21"/>
    <mergeCell ref="A22:I22"/>
    <mergeCell ref="A23:I23"/>
    <mergeCell ref="A24:I24"/>
    <mergeCell ref="A25:H25"/>
    <mergeCell ref="A36:I36"/>
    <mergeCell ref="B26:B34"/>
    <mergeCell ref="A35:I35"/>
  </mergeCells>
  <phoneticPr fontId="12" type="noConversion"/>
  <hyperlinks>
    <hyperlink ref="A23:I23" location="'Order Form'!A1" display="Back to Order Form" xr:uid="{00000000-0004-0000-1000-000000000000}"/>
    <hyperlink ref="H6:I6" r:id="rId1" display="Email" xr:uid="{00000000-0004-0000-1000-000001000000}"/>
    <hyperlink ref="A8" r:id="rId2" display="=@now()" xr:uid="{00000000-0004-0000-1000-000002000000}"/>
  </hyperlinks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/>
  <dimension ref="A1:I43"/>
  <sheetViews>
    <sheetView showZeros="0" topLeftCell="A16" workbookViewId="0">
      <selection activeCell="A27" sqref="A27:XFD27"/>
    </sheetView>
  </sheetViews>
  <sheetFormatPr defaultRowHeight="12.75" x14ac:dyDescent="0.2"/>
  <cols>
    <col min="1" max="1" width="45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40.42578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35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20.100000000000001" customHeight="1" x14ac:dyDescent="0.25">
      <c r="A8" s="294">
        <f ca="1">NOW()</f>
        <v>44848.553672685186</v>
      </c>
      <c r="B8" s="300"/>
      <c r="C8" s="300"/>
      <c r="D8" s="300"/>
      <c r="E8" s="300"/>
      <c r="F8" s="300"/>
      <c r="G8" s="300"/>
      <c r="H8" s="300"/>
      <c r="I8" s="300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H41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I41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77" t="s">
        <v>21</v>
      </c>
      <c r="B23" s="277"/>
      <c r="C23" s="277"/>
      <c r="D23" s="277"/>
      <c r="E23" s="277"/>
      <c r="F23" s="277"/>
      <c r="G23" s="277"/>
      <c r="H23" s="277"/>
      <c r="I23" s="277"/>
    </row>
    <row r="24" spans="1:9" ht="18" x14ac:dyDescent="0.25">
      <c r="A24" s="276"/>
      <c r="B24" s="276"/>
      <c r="C24" s="276"/>
      <c r="D24" s="276"/>
      <c r="E24" s="276"/>
      <c r="F24" s="276"/>
      <c r="G24" s="276"/>
      <c r="H24" s="276"/>
      <c r="I24" s="276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694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10" t="s">
        <v>166</v>
      </c>
      <c r="B27" s="38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8">
        <f t="shared" ref="H27:H39" si="0">SUM(B27:G27)</f>
        <v>0</v>
      </c>
      <c r="I27" s="32">
        <f>H27*$I$25</f>
        <v>0</v>
      </c>
    </row>
    <row r="28" spans="1:9" ht="18" x14ac:dyDescent="0.25">
      <c r="A28" s="10" t="s">
        <v>167</v>
      </c>
      <c r="B28" s="38">
        <v>0</v>
      </c>
      <c r="C28" s="39">
        <v>0</v>
      </c>
      <c r="D28" s="39"/>
      <c r="E28" s="39">
        <v>0</v>
      </c>
      <c r="F28" s="39">
        <v>0</v>
      </c>
      <c r="G28" s="39">
        <v>0</v>
      </c>
      <c r="H28" s="40">
        <f t="shared" si="0"/>
        <v>0</v>
      </c>
      <c r="I28" s="32">
        <f t="shared" ref="I28:I40" si="1">H28*$I$25</f>
        <v>0</v>
      </c>
    </row>
    <row r="29" spans="1:9" ht="18" x14ac:dyDescent="0.25">
      <c r="A29" s="10" t="s">
        <v>168</v>
      </c>
      <c r="B29" s="38">
        <v>0</v>
      </c>
      <c r="C29" s="39">
        <v>0</v>
      </c>
      <c r="D29" s="39"/>
      <c r="E29" s="39">
        <v>0</v>
      </c>
      <c r="F29" s="39">
        <v>0</v>
      </c>
      <c r="G29" s="39">
        <v>0</v>
      </c>
      <c r="H29" s="40">
        <f t="shared" si="0"/>
        <v>0</v>
      </c>
      <c r="I29" s="32">
        <f t="shared" si="1"/>
        <v>0</v>
      </c>
    </row>
    <row r="30" spans="1:9" ht="18" x14ac:dyDescent="0.25">
      <c r="A30" s="10" t="s">
        <v>169</v>
      </c>
      <c r="B30" s="38">
        <v>0</v>
      </c>
      <c r="C30" s="39">
        <v>0</v>
      </c>
      <c r="D30" s="39"/>
      <c r="E30" s="39">
        <v>0</v>
      </c>
      <c r="F30" s="39">
        <v>0</v>
      </c>
      <c r="G30" s="39">
        <v>0</v>
      </c>
      <c r="H30" s="40">
        <f t="shared" si="0"/>
        <v>0</v>
      </c>
      <c r="I30" s="32">
        <f t="shared" si="1"/>
        <v>0</v>
      </c>
    </row>
    <row r="31" spans="1:9" ht="18" x14ac:dyDescent="0.25">
      <c r="A31" s="10" t="s">
        <v>170</v>
      </c>
      <c r="B31" s="38">
        <v>0</v>
      </c>
      <c r="C31" s="39">
        <v>0</v>
      </c>
      <c r="D31" s="39"/>
      <c r="E31" s="39">
        <v>0</v>
      </c>
      <c r="F31" s="39">
        <v>0</v>
      </c>
      <c r="G31" s="39">
        <v>0</v>
      </c>
      <c r="H31" s="40">
        <f t="shared" si="0"/>
        <v>0</v>
      </c>
      <c r="I31" s="32">
        <f t="shared" si="1"/>
        <v>0</v>
      </c>
    </row>
    <row r="32" spans="1:9" ht="18" x14ac:dyDescent="0.25">
      <c r="A32" s="10" t="s">
        <v>171</v>
      </c>
      <c r="B32" s="38">
        <v>0</v>
      </c>
      <c r="C32" s="39">
        <v>0</v>
      </c>
      <c r="D32" s="39"/>
      <c r="E32" s="39">
        <v>0</v>
      </c>
      <c r="F32" s="39">
        <v>0</v>
      </c>
      <c r="G32" s="39">
        <v>0</v>
      </c>
      <c r="H32" s="40">
        <f t="shared" si="0"/>
        <v>0</v>
      </c>
      <c r="I32" s="32">
        <f t="shared" si="1"/>
        <v>0</v>
      </c>
    </row>
    <row r="33" spans="1:9" ht="18" x14ac:dyDescent="0.25">
      <c r="A33" s="10" t="s">
        <v>172</v>
      </c>
      <c r="B33" s="38">
        <v>0</v>
      </c>
      <c r="C33" s="39">
        <v>0</v>
      </c>
      <c r="D33" s="39"/>
      <c r="E33" s="39">
        <v>0</v>
      </c>
      <c r="F33" s="39">
        <v>0</v>
      </c>
      <c r="G33" s="39">
        <v>0</v>
      </c>
      <c r="H33" s="40">
        <f t="shared" si="0"/>
        <v>0</v>
      </c>
      <c r="I33" s="32">
        <f t="shared" si="1"/>
        <v>0</v>
      </c>
    </row>
    <row r="34" spans="1:9" ht="18" x14ac:dyDescent="0.25">
      <c r="A34" s="10" t="s">
        <v>173</v>
      </c>
      <c r="B34" s="38">
        <v>0</v>
      </c>
      <c r="C34" s="39">
        <v>0</v>
      </c>
      <c r="D34" s="39"/>
      <c r="E34" s="39">
        <v>0</v>
      </c>
      <c r="F34" s="39">
        <v>0</v>
      </c>
      <c r="G34" s="39">
        <v>0</v>
      </c>
      <c r="H34" s="40">
        <f t="shared" si="0"/>
        <v>0</v>
      </c>
      <c r="I34" s="32">
        <f t="shared" si="1"/>
        <v>0</v>
      </c>
    </row>
    <row r="35" spans="1:9" x14ac:dyDescent="0.25">
      <c r="A35" s="10" t="s">
        <v>174</v>
      </c>
      <c r="B35" s="38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40">
        <f t="shared" si="0"/>
        <v>0</v>
      </c>
      <c r="I35" s="32">
        <f t="shared" si="1"/>
        <v>0</v>
      </c>
    </row>
    <row r="36" spans="1:9" ht="18" x14ac:dyDescent="0.25">
      <c r="A36" s="10" t="s">
        <v>175</v>
      </c>
      <c r="B36" s="38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40">
        <f t="shared" si="0"/>
        <v>0</v>
      </c>
      <c r="I36" s="32">
        <f t="shared" si="1"/>
        <v>0</v>
      </c>
    </row>
    <row r="37" spans="1:9" ht="18" x14ac:dyDescent="0.25">
      <c r="A37" s="10" t="s">
        <v>176</v>
      </c>
      <c r="B37" s="38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40">
        <f t="shared" si="0"/>
        <v>0</v>
      </c>
      <c r="I37" s="32">
        <f t="shared" si="1"/>
        <v>0</v>
      </c>
    </row>
    <row r="38" spans="1:9" ht="18" x14ac:dyDescent="0.25">
      <c r="A38" s="10" t="s">
        <v>177</v>
      </c>
      <c r="B38" s="38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40">
        <f t="shared" si="0"/>
        <v>0</v>
      </c>
      <c r="I38" s="32">
        <f t="shared" si="1"/>
        <v>0</v>
      </c>
    </row>
    <row r="39" spans="1:9" ht="18" x14ac:dyDescent="0.25">
      <c r="A39" s="10" t="s">
        <v>178</v>
      </c>
      <c r="B39" s="38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40">
        <f t="shared" si="0"/>
        <v>0</v>
      </c>
      <c r="I39" s="32">
        <f t="shared" si="1"/>
        <v>0</v>
      </c>
    </row>
    <row r="40" spans="1:9" ht="18" x14ac:dyDescent="0.25">
      <c r="A40" s="10"/>
      <c r="B40" s="38"/>
      <c r="C40" s="39"/>
      <c r="D40" s="39"/>
      <c r="E40" s="39"/>
      <c r="F40" s="39"/>
      <c r="G40" s="39"/>
      <c r="H40" s="40"/>
      <c r="I40" s="32">
        <f t="shared" si="1"/>
        <v>0</v>
      </c>
    </row>
    <row r="41" spans="1:9" ht="18" x14ac:dyDescent="0.25">
      <c r="A41" s="20" t="s">
        <v>1</v>
      </c>
      <c r="B41" s="40">
        <f t="shared" ref="B41:G41" si="2">SUM(B27:B40)</f>
        <v>0</v>
      </c>
      <c r="C41" s="41">
        <f t="shared" si="2"/>
        <v>0</v>
      </c>
      <c r="D41" s="41">
        <f t="shared" si="2"/>
        <v>0</v>
      </c>
      <c r="E41" s="41">
        <f t="shared" si="2"/>
        <v>0</v>
      </c>
      <c r="F41" s="41">
        <f t="shared" si="2"/>
        <v>0</v>
      </c>
      <c r="G41" s="41">
        <f t="shared" si="2"/>
        <v>0</v>
      </c>
      <c r="H41" s="40">
        <f>SUM(B41:G41)</f>
        <v>0</v>
      </c>
      <c r="I41" s="32">
        <f>SUM(I27:I40)</f>
        <v>0</v>
      </c>
    </row>
    <row r="42" spans="1:9" ht="18" x14ac:dyDescent="0.25">
      <c r="A42" s="315"/>
      <c r="B42" s="315"/>
      <c r="C42" s="315"/>
      <c r="D42" s="315"/>
      <c r="E42" s="315"/>
      <c r="F42" s="315"/>
      <c r="G42" s="315"/>
      <c r="H42" s="315"/>
      <c r="I42" s="315"/>
    </row>
    <row r="43" spans="1:9" ht="18" x14ac:dyDescent="0.25">
      <c r="A43" s="301" t="s">
        <v>20</v>
      </c>
      <c r="B43" s="301"/>
      <c r="C43" s="301"/>
      <c r="D43" s="301"/>
      <c r="E43" s="301"/>
      <c r="F43" s="301"/>
      <c r="G43" s="301"/>
      <c r="H43" s="301"/>
      <c r="I43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21:I21"/>
    <mergeCell ref="A22:I22"/>
    <mergeCell ref="A23:I23"/>
    <mergeCell ref="A24:I24"/>
    <mergeCell ref="A25:H25"/>
    <mergeCell ref="A43:I43"/>
    <mergeCell ref="A42:I42"/>
  </mergeCells>
  <phoneticPr fontId="0" type="noConversion"/>
  <hyperlinks>
    <hyperlink ref="A23:I23" location="'Order Form'!A1" display="Back to Order Form" xr:uid="{00000000-0004-0000-1100-000000000000}"/>
    <hyperlink ref="H6:I6" r:id="rId1" display="Email" xr:uid="{00000000-0004-0000-1100-000001000000}"/>
    <hyperlink ref="A8" r:id="rId2" display="=@now()" xr:uid="{00000000-0004-0000-1100-000002000000}"/>
  </hyperlinks>
  <pageMargins left="0.75" right="0.75" top="1" bottom="1" header="0.5" footer="0.5"/>
  <pageSetup scale="70" fitToHeight="2" orientation="landscape" horizontalDpi="4294967293" verticalDpi="0" r:id="rId3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/>
  <dimension ref="A1:G39"/>
  <sheetViews>
    <sheetView showZeros="0" topLeftCell="A23" workbookViewId="0">
      <selection activeCell="A27" sqref="A27:XFD27"/>
    </sheetView>
  </sheetViews>
  <sheetFormatPr defaultRowHeight="12.75" x14ac:dyDescent="0.2"/>
  <cols>
    <col min="1" max="1" width="45.85546875" customWidth="1"/>
    <col min="2" max="2" width="12.140625" customWidth="1"/>
    <col min="3" max="3" width="11.5703125" customWidth="1"/>
    <col min="5" max="5" width="13.7109375" customWidth="1"/>
    <col min="6" max="6" width="15.85546875" customWidth="1"/>
    <col min="7" max="7" width="38" customWidth="1"/>
  </cols>
  <sheetData>
    <row r="1" spans="1:7" ht="30" x14ac:dyDescent="0.2">
      <c r="A1" s="296" t="s">
        <v>5</v>
      </c>
      <c r="B1" s="296"/>
      <c r="C1" s="296"/>
      <c r="D1" s="296"/>
      <c r="E1" s="296"/>
      <c r="F1" s="296"/>
      <c r="G1" s="296"/>
    </row>
    <row r="2" spans="1:7" ht="18" x14ac:dyDescent="0.25">
      <c r="A2" s="297" t="s">
        <v>0</v>
      </c>
      <c r="B2" s="297"/>
      <c r="C2" s="297"/>
      <c r="D2" s="297"/>
      <c r="E2" s="297"/>
      <c r="F2" s="297"/>
      <c r="G2" s="297"/>
    </row>
    <row r="3" spans="1:7" ht="18" x14ac:dyDescent="0.25">
      <c r="A3" s="297" t="s">
        <v>180</v>
      </c>
      <c r="B3" s="297"/>
      <c r="C3" s="297"/>
      <c r="D3" s="297"/>
      <c r="E3" s="297"/>
      <c r="F3" s="297"/>
      <c r="G3" s="297"/>
    </row>
    <row r="4" spans="1:7" ht="18" x14ac:dyDescent="0.25">
      <c r="A4" s="297" t="s">
        <v>10</v>
      </c>
      <c r="B4" s="297"/>
      <c r="C4" s="297"/>
      <c r="D4" s="297"/>
      <c r="E4" s="297"/>
      <c r="F4" s="297"/>
      <c r="G4" s="297"/>
    </row>
    <row r="5" spans="1:7" ht="18" x14ac:dyDescent="0.25">
      <c r="A5" s="297"/>
      <c r="B5" s="297"/>
      <c r="C5" s="297"/>
      <c r="D5" s="297"/>
      <c r="E5" s="297"/>
      <c r="F5" s="297"/>
      <c r="G5" s="297"/>
    </row>
    <row r="6" spans="1:7" ht="18" x14ac:dyDescent="0.25">
      <c r="A6" s="3" t="s">
        <v>4</v>
      </c>
      <c r="B6" s="297" t="s">
        <v>4</v>
      </c>
      <c r="C6" s="297"/>
      <c r="D6" s="297"/>
      <c r="E6" s="297"/>
      <c r="F6" s="295" t="s">
        <v>7</v>
      </c>
      <c r="G6" s="295"/>
    </row>
    <row r="7" spans="1:7" ht="18" x14ac:dyDescent="0.25">
      <c r="A7" s="297"/>
      <c r="B7" s="297"/>
      <c r="C7" s="297"/>
      <c r="D7" s="297"/>
      <c r="E7" s="297"/>
      <c r="F7" s="297"/>
      <c r="G7" s="297"/>
    </row>
    <row r="8" spans="1:7" ht="18" x14ac:dyDescent="0.25">
      <c r="A8" s="347">
        <f ca="1">NOW()</f>
        <v>44848.553672685186</v>
      </c>
      <c r="B8" s="347"/>
      <c r="C8" s="347"/>
      <c r="D8" s="347"/>
      <c r="E8" s="347"/>
      <c r="F8" s="347"/>
      <c r="G8" s="347"/>
    </row>
    <row r="9" spans="1:7" ht="18" x14ac:dyDescent="0.25">
      <c r="A9" s="297"/>
      <c r="B9" s="297"/>
      <c r="C9" s="297"/>
      <c r="D9" s="297"/>
      <c r="E9" s="297"/>
      <c r="F9" s="297"/>
      <c r="G9" s="297"/>
    </row>
    <row r="10" spans="1:7" ht="18" x14ac:dyDescent="0.25">
      <c r="A10" s="2" t="s">
        <v>675</v>
      </c>
      <c r="B10" s="340" t="str">
        <f>'Order Form'!B24:F24</f>
        <v xml:space="preserve"> </v>
      </c>
      <c r="C10" s="340"/>
      <c r="D10" s="340"/>
      <c r="E10" s="340"/>
      <c r="F10" s="3" t="s">
        <v>11</v>
      </c>
      <c r="G10" s="95">
        <f>'Order Form'!H24</f>
        <v>0</v>
      </c>
    </row>
    <row r="11" spans="1:7" ht="18" x14ac:dyDescent="0.25">
      <c r="A11" s="2" t="s">
        <v>676</v>
      </c>
      <c r="B11" s="340" t="str">
        <f>'Order Form'!B25:F25</f>
        <v xml:space="preserve"> </v>
      </c>
      <c r="C11" s="340"/>
      <c r="D11" s="340"/>
      <c r="E11" s="340"/>
      <c r="F11" s="3" t="s">
        <v>25</v>
      </c>
      <c r="G11" s="95">
        <f>'Order Form'!H25</f>
        <v>0</v>
      </c>
    </row>
    <row r="12" spans="1:7" ht="18" x14ac:dyDescent="0.25">
      <c r="A12" s="2"/>
      <c r="B12" s="340" t="str">
        <f>'Order Form'!B26:F26</f>
        <v xml:space="preserve"> </v>
      </c>
      <c r="C12" s="340"/>
      <c r="D12" s="340"/>
      <c r="E12" s="340"/>
      <c r="F12" s="3" t="s">
        <v>12</v>
      </c>
      <c r="G12" s="95">
        <f>'Order Form'!H26</f>
        <v>0</v>
      </c>
    </row>
    <row r="13" spans="1:7" ht="18" x14ac:dyDescent="0.25">
      <c r="A13" s="2" t="s">
        <v>677</v>
      </c>
      <c r="B13" s="340" t="str">
        <f>'Order Form'!B27:F27</f>
        <v xml:space="preserve"> </v>
      </c>
      <c r="C13" s="340"/>
      <c r="D13" s="340"/>
      <c r="E13" s="340"/>
      <c r="F13" s="3" t="s">
        <v>13</v>
      </c>
      <c r="G13" s="95">
        <f>'Order Form'!H27</f>
        <v>0</v>
      </c>
    </row>
    <row r="14" spans="1:7" ht="18" x14ac:dyDescent="0.25">
      <c r="A14" s="2" t="s">
        <v>678</v>
      </c>
      <c r="B14" s="340" t="str">
        <f>'Order Form'!B28:F28</f>
        <v xml:space="preserve"> </v>
      </c>
      <c r="C14" s="340"/>
      <c r="D14" s="340"/>
      <c r="E14" s="340"/>
      <c r="F14" s="3" t="s">
        <v>14</v>
      </c>
      <c r="G14" s="18">
        <f>F37</f>
        <v>0</v>
      </c>
    </row>
    <row r="15" spans="1:7" ht="18" x14ac:dyDescent="0.25">
      <c r="A15" s="2" t="s">
        <v>8</v>
      </c>
      <c r="B15" s="340" t="str">
        <f>'Order Form'!B29:F29</f>
        <v xml:space="preserve"> </v>
      </c>
      <c r="C15" s="340"/>
      <c r="D15" s="340"/>
      <c r="E15" s="340"/>
      <c r="F15" s="3" t="s">
        <v>81</v>
      </c>
      <c r="G15" s="14">
        <f>G37</f>
        <v>0</v>
      </c>
    </row>
    <row r="16" spans="1:7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</row>
    <row r="17" spans="1:7" ht="18" customHeight="1" x14ac:dyDescent="0.2">
      <c r="A17" s="325"/>
      <c r="B17" s="328"/>
      <c r="C17" s="328"/>
      <c r="D17" s="328"/>
      <c r="E17" s="328"/>
      <c r="F17" s="328"/>
      <c r="G17" s="328"/>
    </row>
    <row r="18" spans="1:7" ht="18" customHeight="1" x14ac:dyDescent="0.2">
      <c r="A18" s="325"/>
      <c r="B18" s="328"/>
      <c r="C18" s="328"/>
      <c r="D18" s="328"/>
      <c r="E18" s="328"/>
      <c r="F18" s="328"/>
      <c r="G18" s="328"/>
    </row>
    <row r="19" spans="1:7" ht="18" customHeight="1" x14ac:dyDescent="0.2">
      <c r="A19" s="325"/>
      <c r="B19" s="328"/>
      <c r="C19" s="328"/>
      <c r="D19" s="328"/>
      <c r="E19" s="328"/>
      <c r="F19" s="328"/>
      <c r="G19" s="328"/>
    </row>
    <row r="20" spans="1:7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</row>
    <row r="21" spans="1:7" ht="18" customHeight="1" x14ac:dyDescent="0.2">
      <c r="A21" s="320"/>
      <c r="B21" s="320"/>
      <c r="C21" s="320"/>
      <c r="D21" s="320"/>
      <c r="E21" s="320"/>
      <c r="F21" s="320"/>
      <c r="G21" s="320"/>
    </row>
    <row r="22" spans="1:7" ht="18" x14ac:dyDescent="0.25">
      <c r="A22" s="297" t="s">
        <v>6</v>
      </c>
      <c r="B22" s="297"/>
      <c r="C22" s="297"/>
      <c r="D22" s="297"/>
      <c r="E22" s="297"/>
      <c r="F22" s="297"/>
      <c r="G22" s="297"/>
    </row>
    <row r="23" spans="1:7" ht="18" x14ac:dyDescent="0.25">
      <c r="A23" s="298" t="s">
        <v>21</v>
      </c>
      <c r="B23" s="298"/>
      <c r="C23" s="298"/>
      <c r="D23" s="298"/>
      <c r="E23" s="298"/>
      <c r="F23" s="298"/>
      <c r="G23" s="298"/>
    </row>
    <row r="24" spans="1:7" ht="18" x14ac:dyDescent="0.25">
      <c r="A24" s="302"/>
      <c r="B24" s="302"/>
      <c r="C24" s="302"/>
      <c r="D24" s="302"/>
      <c r="E24" s="302"/>
      <c r="F24" s="302"/>
      <c r="G24" s="302"/>
    </row>
    <row r="25" spans="1:7" ht="18" x14ac:dyDescent="0.25">
      <c r="A25" s="316" t="s">
        <v>95</v>
      </c>
      <c r="B25" s="316"/>
      <c r="C25" s="316"/>
      <c r="D25" s="316"/>
      <c r="E25" s="316"/>
      <c r="F25" s="316"/>
      <c r="G25" s="16">
        <v>1</v>
      </c>
    </row>
    <row r="26" spans="1:7" ht="18" x14ac:dyDescent="0.25">
      <c r="A26" s="4" t="s">
        <v>180</v>
      </c>
      <c r="B26" s="162">
        <v>6</v>
      </c>
      <c r="C26" s="162">
        <v>8</v>
      </c>
      <c r="D26" s="162">
        <v>10</v>
      </c>
      <c r="E26" s="162">
        <v>12</v>
      </c>
      <c r="F26" s="162" t="s">
        <v>15</v>
      </c>
      <c r="G26" s="163" t="s">
        <v>16</v>
      </c>
    </row>
    <row r="27" spans="1:7" ht="18" x14ac:dyDescent="0.25">
      <c r="A27" s="10" t="s">
        <v>183</v>
      </c>
      <c r="B27" s="35">
        <v>0</v>
      </c>
      <c r="C27" s="29">
        <v>0</v>
      </c>
      <c r="D27" s="29">
        <v>0</v>
      </c>
      <c r="E27" s="29">
        <v>0</v>
      </c>
      <c r="F27" s="42">
        <f t="shared" ref="F27:F37" si="0">SUM(B27:E27)</f>
        <v>0</v>
      </c>
      <c r="G27" s="43">
        <f>F27*$G$25</f>
        <v>0</v>
      </c>
    </row>
    <row r="28" spans="1:7" ht="18" x14ac:dyDescent="0.25">
      <c r="A28" s="10" t="s">
        <v>184</v>
      </c>
      <c r="B28" s="35">
        <v>0</v>
      </c>
      <c r="C28" s="29">
        <v>0</v>
      </c>
      <c r="D28" s="29">
        <v>0</v>
      </c>
      <c r="E28" s="29">
        <v>0</v>
      </c>
      <c r="F28" s="42">
        <f t="shared" si="0"/>
        <v>0</v>
      </c>
      <c r="G28" s="43">
        <f t="shared" ref="G28:G36" si="1">F28*$G$25</f>
        <v>0</v>
      </c>
    </row>
    <row r="29" spans="1:7" ht="18" x14ac:dyDescent="0.25">
      <c r="A29" s="10" t="s">
        <v>97</v>
      </c>
      <c r="B29" s="35">
        <v>0</v>
      </c>
      <c r="C29" s="29">
        <v>0</v>
      </c>
      <c r="D29" s="29">
        <v>0</v>
      </c>
      <c r="E29" s="29">
        <v>0</v>
      </c>
      <c r="F29" s="42">
        <f t="shared" si="0"/>
        <v>0</v>
      </c>
      <c r="G29" s="43">
        <f t="shared" si="1"/>
        <v>0</v>
      </c>
    </row>
    <row r="30" spans="1:7" ht="18" x14ac:dyDescent="0.25">
      <c r="A30" s="10" t="s">
        <v>185</v>
      </c>
      <c r="B30" s="35">
        <v>0</v>
      </c>
      <c r="C30" s="29">
        <v>0</v>
      </c>
      <c r="D30" s="29">
        <v>0</v>
      </c>
      <c r="E30" s="29">
        <v>0</v>
      </c>
      <c r="F30" s="42">
        <f t="shared" si="0"/>
        <v>0</v>
      </c>
      <c r="G30" s="43">
        <f t="shared" si="1"/>
        <v>0</v>
      </c>
    </row>
    <row r="31" spans="1:7" ht="18" x14ac:dyDescent="0.25">
      <c r="A31" s="10" t="s">
        <v>186</v>
      </c>
      <c r="B31" s="35">
        <v>0</v>
      </c>
      <c r="C31" s="29">
        <v>0</v>
      </c>
      <c r="D31" s="29">
        <v>0</v>
      </c>
      <c r="E31" s="29">
        <v>0</v>
      </c>
      <c r="F31" s="42">
        <f t="shared" si="0"/>
        <v>0</v>
      </c>
      <c r="G31" s="43">
        <f t="shared" si="1"/>
        <v>0</v>
      </c>
    </row>
    <row r="32" spans="1:7" ht="18" x14ac:dyDescent="0.25">
      <c r="A32" s="10" t="s">
        <v>187</v>
      </c>
      <c r="B32" s="35">
        <v>0</v>
      </c>
      <c r="C32" s="29">
        <v>0</v>
      </c>
      <c r="D32" s="29">
        <v>0</v>
      </c>
      <c r="E32" s="29">
        <v>0</v>
      </c>
      <c r="F32" s="42">
        <f t="shared" si="0"/>
        <v>0</v>
      </c>
      <c r="G32" s="43">
        <f t="shared" si="1"/>
        <v>0</v>
      </c>
    </row>
    <row r="33" spans="1:7" ht="18" x14ac:dyDescent="0.25">
      <c r="A33" s="10" t="s">
        <v>188</v>
      </c>
      <c r="B33" s="35">
        <v>0</v>
      </c>
      <c r="C33" s="29">
        <v>0</v>
      </c>
      <c r="D33" s="29">
        <v>0</v>
      </c>
      <c r="E33" s="29">
        <v>0</v>
      </c>
      <c r="F33" s="42">
        <f t="shared" si="0"/>
        <v>0</v>
      </c>
      <c r="G33" s="43">
        <f t="shared" si="1"/>
        <v>0</v>
      </c>
    </row>
    <row r="34" spans="1:7" ht="18" x14ac:dyDescent="0.25">
      <c r="A34" s="10" t="s">
        <v>189</v>
      </c>
      <c r="B34" s="35">
        <v>0</v>
      </c>
      <c r="C34" s="29">
        <v>0</v>
      </c>
      <c r="D34" s="29">
        <v>0</v>
      </c>
      <c r="E34" s="29">
        <v>0</v>
      </c>
      <c r="F34" s="42">
        <f t="shared" si="0"/>
        <v>0</v>
      </c>
      <c r="G34" s="43">
        <f t="shared" si="1"/>
        <v>0</v>
      </c>
    </row>
    <row r="35" spans="1:7" ht="18" x14ac:dyDescent="0.25">
      <c r="A35" s="10" t="s">
        <v>190</v>
      </c>
      <c r="B35" s="35">
        <v>0</v>
      </c>
      <c r="C35" s="29">
        <v>0</v>
      </c>
      <c r="D35" s="29">
        <v>0</v>
      </c>
      <c r="E35" s="29">
        <v>0</v>
      </c>
      <c r="F35" s="42">
        <f t="shared" si="0"/>
        <v>0</v>
      </c>
      <c r="G35" s="43">
        <f t="shared" si="1"/>
        <v>0</v>
      </c>
    </row>
    <row r="36" spans="1:7" ht="18" x14ac:dyDescent="0.25">
      <c r="A36" s="10"/>
      <c r="B36" s="35">
        <v>0</v>
      </c>
      <c r="C36" s="29">
        <v>0</v>
      </c>
      <c r="D36" s="29">
        <v>0</v>
      </c>
      <c r="E36" s="29">
        <v>0</v>
      </c>
      <c r="F36" s="42">
        <f t="shared" si="0"/>
        <v>0</v>
      </c>
      <c r="G36" s="43">
        <f t="shared" si="1"/>
        <v>0</v>
      </c>
    </row>
    <row r="37" spans="1:7" ht="18" x14ac:dyDescent="0.25">
      <c r="A37" s="20" t="s">
        <v>1</v>
      </c>
      <c r="B37" s="42">
        <f>SUM(B27:B36)</f>
        <v>0</v>
      </c>
      <c r="C37" s="44">
        <f>SUM(C27:C36)</f>
        <v>0</v>
      </c>
      <c r="D37" s="44">
        <f>SUM(D27:D36)</f>
        <v>0</v>
      </c>
      <c r="E37" s="44">
        <f>SUM(E27:E36)</f>
        <v>0</v>
      </c>
      <c r="F37" s="42">
        <f t="shared" si="0"/>
        <v>0</v>
      </c>
      <c r="G37" s="43">
        <f>SUM(G27:G36)</f>
        <v>0</v>
      </c>
    </row>
    <row r="38" spans="1:7" ht="18" x14ac:dyDescent="0.25">
      <c r="A38" s="315"/>
      <c r="B38" s="315"/>
      <c r="C38" s="315"/>
      <c r="D38" s="315"/>
      <c r="E38" s="315"/>
      <c r="F38" s="315"/>
      <c r="G38" s="315"/>
    </row>
    <row r="39" spans="1:7" ht="18" x14ac:dyDescent="0.25">
      <c r="A39" s="301" t="s">
        <v>20</v>
      </c>
      <c r="B39" s="301"/>
      <c r="C39" s="301"/>
      <c r="D39" s="301"/>
      <c r="E39" s="301"/>
      <c r="F39" s="301"/>
      <c r="G39" s="301"/>
    </row>
  </sheetData>
  <mergeCells count="26">
    <mergeCell ref="B6:E6"/>
    <mergeCell ref="F6:G6"/>
    <mergeCell ref="A1:G1"/>
    <mergeCell ref="A2:G2"/>
    <mergeCell ref="A3:G3"/>
    <mergeCell ref="A4:G4"/>
    <mergeCell ref="A5:G5"/>
    <mergeCell ref="B20:G20"/>
    <mergeCell ref="A7:G7"/>
    <mergeCell ref="A8:G8"/>
    <mergeCell ref="A9:G9"/>
    <mergeCell ref="B10:E10"/>
    <mergeCell ref="B11:E11"/>
    <mergeCell ref="B12:E12"/>
    <mergeCell ref="B13:E13"/>
    <mergeCell ref="B14:E14"/>
    <mergeCell ref="B15:E15"/>
    <mergeCell ref="A16:A19"/>
    <mergeCell ref="B16:G19"/>
    <mergeCell ref="A21:G21"/>
    <mergeCell ref="A22:G22"/>
    <mergeCell ref="A23:G23"/>
    <mergeCell ref="A24:G24"/>
    <mergeCell ref="A25:F25"/>
    <mergeCell ref="A39:G39"/>
    <mergeCell ref="A38:G38"/>
  </mergeCells>
  <phoneticPr fontId="0" type="noConversion"/>
  <hyperlinks>
    <hyperlink ref="A23:G23" location="'Order Form'!A1" display="Back to Order Form" xr:uid="{00000000-0004-0000-1200-000000000000}"/>
    <hyperlink ref="F6:G6" r:id="rId1" display="Email" xr:uid="{00000000-0004-0000-1200-000001000000}"/>
    <hyperlink ref="A8:G8" location="'Order Form'!A1" display="Back to Order Form" xr:uid="{00000000-0004-0000-1200-000002000000}"/>
    <hyperlink ref="A8" r:id="rId2" display="=@now()" xr:uid="{00000000-0004-0000-1200-000003000000}"/>
  </hyperlinks>
  <pageMargins left="0.75" right="0.75" top="1" bottom="1" header="0.5" footer="0.5"/>
  <pageSetup scale="75" orientation="landscape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showZeros="0" topLeftCell="A14" workbookViewId="0">
      <selection activeCell="A24" sqref="A24:H24"/>
    </sheetView>
  </sheetViews>
  <sheetFormatPr defaultRowHeight="12.75" x14ac:dyDescent="0.2"/>
  <cols>
    <col min="1" max="1" width="36.28515625" customWidth="1"/>
    <col min="2" max="2" width="19" customWidth="1"/>
    <col min="6" max="6" width="19.140625" customWidth="1"/>
    <col min="7" max="7" width="25.140625" customWidth="1"/>
    <col min="8" max="8" width="16.85546875" customWidth="1"/>
  </cols>
  <sheetData>
    <row r="1" spans="1:8" ht="30" x14ac:dyDescent="0.2">
      <c r="A1" s="296" t="s">
        <v>5</v>
      </c>
      <c r="B1" s="296"/>
      <c r="C1" s="296"/>
      <c r="D1" s="296"/>
      <c r="E1" s="296"/>
      <c r="F1" s="296"/>
      <c r="G1" s="296"/>
      <c r="H1" s="296"/>
    </row>
    <row r="2" spans="1:8" ht="18" x14ac:dyDescent="0.25">
      <c r="A2" s="297" t="s">
        <v>0</v>
      </c>
      <c r="B2" s="297"/>
      <c r="C2" s="297"/>
      <c r="D2" s="297"/>
      <c r="E2" s="297"/>
      <c r="F2" s="297"/>
      <c r="G2" s="297"/>
      <c r="H2" s="297"/>
    </row>
    <row r="3" spans="1:8" ht="18" x14ac:dyDescent="0.25">
      <c r="A3" s="297" t="s">
        <v>789</v>
      </c>
      <c r="B3" s="297"/>
      <c r="C3" s="297"/>
      <c r="D3" s="297"/>
      <c r="E3" s="297"/>
      <c r="F3" s="297"/>
      <c r="G3" s="297"/>
      <c r="H3" s="297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">
      <c r="A6" s="295" t="s">
        <v>7</v>
      </c>
      <c r="B6" s="295"/>
      <c r="C6" s="295"/>
      <c r="D6" s="295"/>
      <c r="E6" s="295"/>
      <c r="F6" s="295"/>
      <c r="G6" s="295"/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294">
        <f ca="1">NOW()</f>
        <v>44848.553672685186</v>
      </c>
      <c r="B8" s="294"/>
      <c r="C8" s="294"/>
      <c r="D8" s="294"/>
      <c r="E8" s="294"/>
      <c r="F8" s="294"/>
      <c r="G8" s="294"/>
      <c r="H8" s="294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</f>
        <v xml:space="preserve"> </v>
      </c>
      <c r="C10" s="288"/>
      <c r="D10" s="288"/>
      <c r="E10" s="288"/>
      <c r="F10" s="22" t="s">
        <v>680</v>
      </c>
      <c r="G10" s="285">
        <f>'Order Form'!H24</f>
        <v>0</v>
      </c>
      <c r="H10" s="285"/>
    </row>
    <row r="11" spans="1:8" ht="18" x14ac:dyDescent="0.25">
      <c r="A11" s="23" t="s">
        <v>676</v>
      </c>
      <c r="B11" s="293" t="str">
        <f>'Order Form'!B25</f>
        <v xml:space="preserve"> </v>
      </c>
      <c r="C11" s="288"/>
      <c r="D11" s="288"/>
      <c r="E11" s="288"/>
      <c r="F11" s="22" t="s">
        <v>25</v>
      </c>
      <c r="G11" s="285">
        <f>'Order Form'!H25</f>
        <v>0</v>
      </c>
      <c r="H11" s="285"/>
    </row>
    <row r="12" spans="1:8" ht="18" x14ac:dyDescent="0.25">
      <c r="A12" s="23"/>
      <c r="B12" s="288" t="str">
        <f>'Order Form'!B26</f>
        <v xml:space="preserve"> </v>
      </c>
      <c r="C12" s="288"/>
      <c r="D12" s="288"/>
      <c r="E12" s="288"/>
      <c r="F12" s="22" t="s">
        <v>12</v>
      </c>
      <c r="G12" s="285">
        <f>'Order Form'!H26</f>
        <v>0</v>
      </c>
      <c r="H12" s="285"/>
    </row>
    <row r="13" spans="1:8" ht="18" x14ac:dyDescent="0.25">
      <c r="A13" s="23" t="s">
        <v>677</v>
      </c>
      <c r="B13" s="288" t="str">
        <f>'Order Form'!B27</f>
        <v xml:space="preserve"> </v>
      </c>
      <c r="C13" s="288"/>
      <c r="D13" s="288"/>
      <c r="E13" s="288"/>
      <c r="F13" s="22" t="s">
        <v>13</v>
      </c>
      <c r="G13" s="285">
        <f>'Order Form'!H27</f>
        <v>0</v>
      </c>
      <c r="H13" s="285"/>
    </row>
    <row r="14" spans="1:8" ht="18" x14ac:dyDescent="0.25">
      <c r="A14" s="23" t="s">
        <v>678</v>
      </c>
      <c r="B14" s="288" t="str">
        <f>'Order Form'!B28</f>
        <v xml:space="preserve"> </v>
      </c>
      <c r="C14" s="288"/>
      <c r="D14" s="288"/>
      <c r="E14" s="288"/>
      <c r="F14" s="22" t="s">
        <v>14</v>
      </c>
      <c r="G14" s="286">
        <f>G26</f>
        <v>0</v>
      </c>
      <c r="H14" s="286"/>
    </row>
    <row r="15" spans="1:8" ht="18" x14ac:dyDescent="0.25">
      <c r="A15" s="23" t="s">
        <v>8</v>
      </c>
      <c r="B15" s="288" t="str">
        <f>'Order Form'!B29</f>
        <v xml:space="preserve"> </v>
      </c>
      <c r="C15" s="288"/>
      <c r="D15" s="288"/>
      <c r="E15" s="288"/>
      <c r="F15" s="22" t="s">
        <v>81</v>
      </c>
      <c r="G15" s="287">
        <f>H26</f>
        <v>0</v>
      </c>
      <c r="H15" s="287"/>
    </row>
    <row r="16" spans="1:8" ht="12.75" customHeight="1" x14ac:dyDescent="0.2">
      <c r="A16" s="290" t="s">
        <v>693</v>
      </c>
      <c r="B16" s="291" t="s">
        <v>4</v>
      </c>
      <c r="C16" s="291"/>
      <c r="D16" s="291"/>
      <c r="E16" s="291"/>
      <c r="F16" s="291"/>
      <c r="G16" s="291"/>
      <c r="H16" s="291"/>
    </row>
    <row r="17" spans="1:8" ht="12.75" customHeight="1" x14ac:dyDescent="0.2">
      <c r="A17" s="290"/>
      <c r="B17" s="291"/>
      <c r="C17" s="291"/>
      <c r="D17" s="291"/>
      <c r="E17" s="291"/>
      <c r="F17" s="291"/>
      <c r="G17" s="291"/>
      <c r="H17" s="291"/>
    </row>
    <row r="18" spans="1:8" ht="12.75" customHeight="1" x14ac:dyDescent="0.2">
      <c r="A18" s="290"/>
      <c r="B18" s="291"/>
      <c r="C18" s="291"/>
      <c r="D18" s="291"/>
      <c r="E18" s="291"/>
      <c r="F18" s="291"/>
      <c r="G18" s="291"/>
      <c r="H18" s="291"/>
    </row>
    <row r="19" spans="1:8" ht="12.75" customHeight="1" x14ac:dyDescent="0.2">
      <c r="A19" s="290"/>
      <c r="B19" s="291"/>
      <c r="C19" s="291"/>
      <c r="D19" s="291"/>
      <c r="E19" s="291"/>
      <c r="F19" s="291"/>
      <c r="G19" s="291"/>
      <c r="H19" s="291"/>
    </row>
    <row r="20" spans="1:8" ht="18" x14ac:dyDescent="0.2">
      <c r="A20" s="26" t="s">
        <v>679</v>
      </c>
      <c r="B20" s="292" t="s">
        <v>4</v>
      </c>
      <c r="C20" s="292"/>
      <c r="D20" s="292"/>
      <c r="E20" s="292"/>
      <c r="F20" s="292"/>
      <c r="G20" s="292"/>
      <c r="H20" s="292"/>
    </row>
    <row r="21" spans="1:8" ht="18" x14ac:dyDescent="0.2">
      <c r="A21" s="291"/>
      <c r="B21" s="291"/>
      <c r="C21" s="291"/>
      <c r="D21" s="291"/>
      <c r="E21" s="291"/>
      <c r="F21" s="291"/>
      <c r="G21" s="291"/>
      <c r="H21" s="291"/>
    </row>
    <row r="22" spans="1:8" ht="18" x14ac:dyDescent="0.25">
      <c r="A22" s="289" t="s">
        <v>6</v>
      </c>
      <c r="B22" s="289"/>
      <c r="C22" s="289"/>
      <c r="D22" s="289"/>
      <c r="E22" s="289"/>
      <c r="F22" s="289"/>
      <c r="G22" s="289"/>
      <c r="H22" s="289"/>
    </row>
    <row r="23" spans="1:8" ht="18" x14ac:dyDescent="0.25">
      <c r="A23" s="277" t="s">
        <v>21</v>
      </c>
      <c r="B23" s="277"/>
      <c r="C23" s="277"/>
      <c r="D23" s="277"/>
      <c r="E23" s="277"/>
      <c r="F23" s="277"/>
      <c r="G23" s="277"/>
      <c r="H23" s="277"/>
    </row>
    <row r="24" spans="1:8" ht="18" x14ac:dyDescent="0.25">
      <c r="A24" s="276"/>
      <c r="B24" s="276"/>
      <c r="C24" s="276"/>
      <c r="D24" s="276"/>
      <c r="E24" s="276"/>
      <c r="F24" s="276"/>
      <c r="G24" s="276"/>
      <c r="H24" s="276"/>
    </row>
    <row r="25" spans="1:8" s="2" customFormat="1" ht="18" x14ac:dyDescent="0.25">
      <c r="A25" s="128" t="s">
        <v>789</v>
      </c>
      <c r="B25" s="129" t="s">
        <v>790</v>
      </c>
      <c r="C25" s="130" t="s">
        <v>791</v>
      </c>
      <c r="D25" s="278" t="s">
        <v>654</v>
      </c>
      <c r="E25" s="279"/>
      <c r="F25" s="280"/>
      <c r="G25" s="130" t="s">
        <v>14</v>
      </c>
      <c r="H25" s="131" t="s">
        <v>16</v>
      </c>
    </row>
    <row r="26" spans="1:8" s="2" customFormat="1" ht="18" x14ac:dyDescent="0.25">
      <c r="A26" s="132" t="s">
        <v>4</v>
      </c>
      <c r="B26" s="133">
        <v>0</v>
      </c>
      <c r="C26" s="134">
        <v>0</v>
      </c>
      <c r="D26" s="281">
        <v>0</v>
      </c>
      <c r="E26" s="282"/>
      <c r="F26" s="283"/>
      <c r="G26" s="31">
        <f>SUM(D26:F26)</f>
        <v>0</v>
      </c>
      <c r="H26" s="32">
        <f>B26*D26</f>
        <v>0</v>
      </c>
    </row>
    <row r="27" spans="1:8" ht="18" x14ac:dyDescent="0.25">
      <c r="A27" s="284" t="s">
        <v>20</v>
      </c>
      <c r="B27" s="284"/>
      <c r="C27" s="284"/>
      <c r="D27" s="284"/>
      <c r="E27" s="284"/>
      <c r="F27" s="284"/>
      <c r="G27" s="284"/>
      <c r="H27" s="284"/>
    </row>
  </sheetData>
  <mergeCells count="31">
    <mergeCell ref="A7:H7"/>
    <mergeCell ref="A6:H6"/>
    <mergeCell ref="A1:H1"/>
    <mergeCell ref="A2:H2"/>
    <mergeCell ref="A3:H3"/>
    <mergeCell ref="A4:H4"/>
    <mergeCell ref="A5:H5"/>
    <mergeCell ref="B10:E10"/>
    <mergeCell ref="B11:E11"/>
    <mergeCell ref="A8:H8"/>
    <mergeCell ref="A9:H9"/>
    <mergeCell ref="G10:H10"/>
    <mergeCell ref="G11:H11"/>
    <mergeCell ref="A22:H22"/>
    <mergeCell ref="A16:A19"/>
    <mergeCell ref="A21:H21"/>
    <mergeCell ref="B20:H20"/>
    <mergeCell ref="B16:H19"/>
    <mergeCell ref="G12:H12"/>
    <mergeCell ref="G13:H13"/>
    <mergeCell ref="G14:H14"/>
    <mergeCell ref="G15:H15"/>
    <mergeCell ref="B12:E12"/>
    <mergeCell ref="B13:E13"/>
    <mergeCell ref="B14:E14"/>
    <mergeCell ref="B15:E15"/>
    <mergeCell ref="A24:H24"/>
    <mergeCell ref="A23:H23"/>
    <mergeCell ref="D25:F25"/>
    <mergeCell ref="D26:F26"/>
    <mergeCell ref="A27:H27"/>
  </mergeCells>
  <phoneticPr fontId="12" type="noConversion"/>
  <hyperlinks>
    <hyperlink ref="A23:G23" location="'Order Form'!A1" display="Back to Order Form" xr:uid="{00000000-0004-0000-0100-000000000000}"/>
    <hyperlink ref="A6:B6" r:id="rId1" display="Email" xr:uid="{00000000-0004-0000-0100-000001000000}"/>
    <hyperlink ref="A8" r:id="rId2" display="=@NOW()" xr:uid="{00000000-0004-0000-0100-000002000000}"/>
  </hyperlinks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6">
    <pageSetUpPr fitToPage="1"/>
  </sheetPr>
  <dimension ref="A1:F39"/>
  <sheetViews>
    <sheetView showZeros="0" topLeftCell="A22" workbookViewId="0">
      <selection activeCell="A27" sqref="A27:XFD27"/>
    </sheetView>
  </sheetViews>
  <sheetFormatPr defaultRowHeight="12.75" x14ac:dyDescent="0.2"/>
  <cols>
    <col min="1" max="1" width="35.85546875" customWidth="1"/>
    <col min="2" max="2" width="16.28515625" customWidth="1"/>
    <col min="3" max="3" width="13" customWidth="1"/>
    <col min="4" max="4" width="31" customWidth="1"/>
    <col min="5" max="5" width="15.85546875" customWidth="1"/>
    <col min="6" max="6" width="36.42578125" customWidth="1"/>
  </cols>
  <sheetData>
    <row r="1" spans="1:6" ht="30" x14ac:dyDescent="0.2">
      <c r="A1" s="355" t="s">
        <v>5</v>
      </c>
      <c r="B1" s="355"/>
      <c r="C1" s="355"/>
      <c r="D1" s="355"/>
      <c r="E1" s="355"/>
      <c r="F1" s="355"/>
    </row>
    <row r="2" spans="1:6" ht="18" x14ac:dyDescent="0.25">
      <c r="A2" s="354" t="s">
        <v>0</v>
      </c>
      <c r="B2" s="354"/>
      <c r="C2" s="354"/>
      <c r="D2" s="354"/>
      <c r="E2" s="354"/>
      <c r="F2" s="354"/>
    </row>
    <row r="3" spans="1:6" ht="18" x14ac:dyDescent="0.25">
      <c r="A3" s="354" t="s">
        <v>181</v>
      </c>
      <c r="B3" s="354"/>
      <c r="C3" s="354"/>
      <c r="D3" s="354"/>
      <c r="E3" s="354"/>
      <c r="F3" s="354"/>
    </row>
    <row r="4" spans="1:6" ht="18" x14ac:dyDescent="0.25">
      <c r="A4" s="354" t="s">
        <v>10</v>
      </c>
      <c r="B4" s="354"/>
      <c r="C4" s="354"/>
      <c r="D4" s="354"/>
      <c r="E4" s="354"/>
      <c r="F4" s="354"/>
    </row>
    <row r="5" spans="1:6" ht="18" x14ac:dyDescent="0.25">
      <c r="A5" s="354"/>
      <c r="B5" s="354"/>
      <c r="C5" s="354"/>
      <c r="D5" s="354"/>
      <c r="E5" s="354"/>
      <c r="F5" s="354"/>
    </row>
    <row r="6" spans="1:6" ht="18" x14ac:dyDescent="0.25">
      <c r="A6" s="45" t="s">
        <v>4</v>
      </c>
      <c r="B6" s="354" t="s">
        <v>4</v>
      </c>
      <c r="C6" s="354"/>
      <c r="D6" s="354"/>
      <c r="E6" s="295" t="s">
        <v>7</v>
      </c>
      <c r="F6" s="295"/>
    </row>
    <row r="7" spans="1:6" ht="18" x14ac:dyDescent="0.25">
      <c r="A7" s="354"/>
      <c r="B7" s="354"/>
      <c r="C7" s="354"/>
      <c r="D7" s="354"/>
      <c r="E7" s="354"/>
      <c r="F7" s="354"/>
    </row>
    <row r="8" spans="1:6" s="122" customFormat="1" ht="20.100000000000001" customHeight="1" x14ac:dyDescent="0.25">
      <c r="A8" s="294">
        <f ca="1">NOW()</f>
        <v>44848.553672685186</v>
      </c>
      <c r="B8" s="300"/>
      <c r="C8" s="300"/>
      <c r="D8" s="300"/>
      <c r="E8" s="300"/>
      <c r="F8" s="300"/>
    </row>
    <row r="9" spans="1:6" ht="18" x14ac:dyDescent="0.25">
      <c r="A9" s="354"/>
      <c r="B9" s="354"/>
      <c r="C9" s="354"/>
      <c r="D9" s="354"/>
      <c r="E9" s="354"/>
      <c r="F9" s="354"/>
    </row>
    <row r="10" spans="1:6" ht="18" x14ac:dyDescent="0.25">
      <c r="A10" s="46" t="s">
        <v>675</v>
      </c>
      <c r="B10" s="324" t="str">
        <f>'Order Form'!B24:F24</f>
        <v xml:space="preserve"> </v>
      </c>
      <c r="C10" s="324"/>
      <c r="D10" s="324"/>
      <c r="E10" s="45" t="s">
        <v>680</v>
      </c>
      <c r="F10" s="102">
        <f>'Order Form'!H24</f>
        <v>0</v>
      </c>
    </row>
    <row r="11" spans="1:6" ht="18" x14ac:dyDescent="0.25">
      <c r="A11" s="46" t="s">
        <v>676</v>
      </c>
      <c r="B11" s="324" t="str">
        <f>'Order Form'!B25:F25</f>
        <v xml:space="preserve"> </v>
      </c>
      <c r="C11" s="324"/>
      <c r="D11" s="324"/>
      <c r="E11" s="45" t="s">
        <v>25</v>
      </c>
      <c r="F11" s="102">
        <f>'Order Form'!H25</f>
        <v>0</v>
      </c>
    </row>
    <row r="12" spans="1:6" ht="18" x14ac:dyDescent="0.25">
      <c r="A12" s="46"/>
      <c r="B12" s="324" t="str">
        <f>'Order Form'!B26:F26</f>
        <v xml:space="preserve"> </v>
      </c>
      <c r="C12" s="324"/>
      <c r="D12" s="324"/>
      <c r="E12" s="45" t="s">
        <v>12</v>
      </c>
      <c r="F12" s="102">
        <f>'Order Form'!H26</f>
        <v>0</v>
      </c>
    </row>
    <row r="13" spans="1:6" ht="18" x14ac:dyDescent="0.25">
      <c r="A13" s="46" t="s">
        <v>677</v>
      </c>
      <c r="B13" s="324" t="str">
        <f>'Order Form'!B27:F27</f>
        <v xml:space="preserve"> </v>
      </c>
      <c r="C13" s="324"/>
      <c r="D13" s="324"/>
      <c r="E13" s="45" t="s">
        <v>13</v>
      </c>
      <c r="F13" s="102">
        <f>'Order Form'!H27</f>
        <v>0</v>
      </c>
    </row>
    <row r="14" spans="1:6" ht="18" x14ac:dyDescent="0.25">
      <c r="A14" s="46" t="s">
        <v>678</v>
      </c>
      <c r="B14" s="324" t="str">
        <f>'Order Form'!B28:F28</f>
        <v xml:space="preserve"> </v>
      </c>
      <c r="C14" s="324"/>
      <c r="D14" s="324"/>
      <c r="E14" s="45" t="s">
        <v>14</v>
      </c>
      <c r="F14" s="47">
        <f>E30</f>
        <v>0</v>
      </c>
    </row>
    <row r="15" spans="1:6" ht="18" x14ac:dyDescent="0.25">
      <c r="A15" s="46" t="s">
        <v>8</v>
      </c>
      <c r="B15" s="324" t="str">
        <f>'Order Form'!B29:F29</f>
        <v xml:space="preserve"> </v>
      </c>
      <c r="C15" s="324"/>
      <c r="D15" s="324"/>
      <c r="E15" s="45" t="s">
        <v>81</v>
      </c>
      <c r="F15" s="48">
        <f>F30</f>
        <v>0</v>
      </c>
    </row>
    <row r="16" spans="1:6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</row>
    <row r="17" spans="1:6" ht="18" customHeight="1" x14ac:dyDescent="0.2">
      <c r="A17" s="325"/>
      <c r="B17" s="328"/>
      <c r="C17" s="328"/>
      <c r="D17" s="328"/>
      <c r="E17" s="328"/>
      <c r="F17" s="328"/>
    </row>
    <row r="18" spans="1:6" ht="18" customHeight="1" x14ac:dyDescent="0.2">
      <c r="A18" s="325"/>
      <c r="B18" s="328"/>
      <c r="C18" s="328"/>
      <c r="D18" s="328"/>
      <c r="E18" s="328"/>
      <c r="F18" s="328"/>
    </row>
    <row r="19" spans="1:6" ht="18" customHeight="1" x14ac:dyDescent="0.2">
      <c r="A19" s="325"/>
      <c r="B19" s="328"/>
      <c r="C19" s="328"/>
      <c r="D19" s="328"/>
      <c r="E19" s="328"/>
      <c r="F19" s="328"/>
    </row>
    <row r="20" spans="1:6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</row>
    <row r="21" spans="1:6" ht="18" customHeight="1" x14ac:dyDescent="0.2">
      <c r="A21" s="320"/>
      <c r="B21" s="320"/>
      <c r="C21" s="320"/>
      <c r="D21" s="320"/>
      <c r="E21" s="320"/>
      <c r="F21" s="320"/>
    </row>
    <row r="22" spans="1:6" ht="18" x14ac:dyDescent="0.25">
      <c r="A22" s="297" t="s">
        <v>6</v>
      </c>
      <c r="B22" s="297"/>
      <c r="C22" s="297"/>
      <c r="D22" s="297"/>
      <c r="E22" s="297"/>
      <c r="F22" s="297"/>
    </row>
    <row r="23" spans="1:6" ht="18" x14ac:dyDescent="0.25">
      <c r="A23" s="298" t="s">
        <v>21</v>
      </c>
      <c r="B23" s="298"/>
      <c r="C23" s="298"/>
      <c r="D23" s="298"/>
      <c r="E23" s="298"/>
      <c r="F23" s="298"/>
    </row>
    <row r="24" spans="1:6" ht="18" x14ac:dyDescent="0.25">
      <c r="A24" s="302"/>
      <c r="B24" s="302"/>
      <c r="C24" s="302"/>
      <c r="D24" s="302"/>
      <c r="E24" s="302"/>
      <c r="F24" s="302"/>
    </row>
    <row r="25" spans="1:6" ht="18" x14ac:dyDescent="0.25">
      <c r="A25" s="316" t="s">
        <v>95</v>
      </c>
      <c r="B25" s="316"/>
      <c r="C25" s="316"/>
      <c r="D25" s="316"/>
      <c r="E25" s="316"/>
      <c r="F25" s="16">
        <v>1.5</v>
      </c>
    </row>
    <row r="26" spans="1:6" ht="18" x14ac:dyDescent="0.25">
      <c r="A26" s="4" t="s">
        <v>181</v>
      </c>
      <c r="B26" s="162">
        <v>12</v>
      </c>
      <c r="C26" s="162">
        <v>14</v>
      </c>
      <c r="D26" s="162">
        <v>16</v>
      </c>
      <c r="E26" s="162" t="s">
        <v>15</v>
      </c>
      <c r="F26" s="163" t="s">
        <v>16</v>
      </c>
    </row>
    <row r="27" spans="1:6" ht="18" x14ac:dyDescent="0.25">
      <c r="A27" s="139" t="s">
        <v>191</v>
      </c>
      <c r="B27" s="35">
        <v>0</v>
      </c>
      <c r="C27" s="29">
        <v>0</v>
      </c>
      <c r="D27" s="29">
        <v>0</v>
      </c>
      <c r="E27" s="31">
        <f>SUM(B27:D27)</f>
        <v>0</v>
      </c>
      <c r="F27" s="32">
        <f>E27*$F$25</f>
        <v>0</v>
      </c>
    </row>
    <row r="28" spans="1:6" ht="18" x14ac:dyDescent="0.25">
      <c r="A28" s="10"/>
      <c r="B28" s="35">
        <v>0</v>
      </c>
      <c r="C28" s="29">
        <v>0</v>
      </c>
      <c r="D28" s="29">
        <v>0</v>
      </c>
      <c r="E28" s="31">
        <f>SUM(B28:D28)</f>
        <v>0</v>
      </c>
      <c r="F28" s="32">
        <f>E28*$F$25</f>
        <v>0</v>
      </c>
    </row>
    <row r="29" spans="1:6" ht="18" x14ac:dyDescent="0.25">
      <c r="A29" s="10"/>
      <c r="B29" s="35">
        <v>0</v>
      </c>
      <c r="C29" s="29">
        <v>0</v>
      </c>
      <c r="D29" s="29">
        <v>0</v>
      </c>
      <c r="E29" s="31">
        <f>SUM(B29:D29)</f>
        <v>0</v>
      </c>
      <c r="F29" s="32">
        <f>E29*$F$25</f>
        <v>0</v>
      </c>
    </row>
    <row r="30" spans="1:6" ht="18" x14ac:dyDescent="0.25">
      <c r="A30" s="20" t="s">
        <v>1</v>
      </c>
      <c r="B30" s="31">
        <f>SUM(B27:B29)</f>
        <v>0</v>
      </c>
      <c r="C30" s="37">
        <f>SUM(C27:C29)</f>
        <v>0</v>
      </c>
      <c r="D30" s="37">
        <f>SUM(D27:D29)</f>
        <v>0</v>
      </c>
      <c r="E30" s="31">
        <f>SUM(B30:D30)</f>
        <v>0</v>
      </c>
      <c r="F30" s="32">
        <f>SUM(F27:F29)</f>
        <v>0</v>
      </c>
    </row>
    <row r="31" spans="1:6" ht="18" x14ac:dyDescent="0.25">
      <c r="A31" s="315"/>
      <c r="B31" s="315"/>
      <c r="C31" s="315"/>
      <c r="D31" s="315"/>
      <c r="E31" s="315"/>
      <c r="F31" s="315"/>
    </row>
    <row r="32" spans="1:6" ht="18" x14ac:dyDescent="0.25">
      <c r="A32" s="301" t="s">
        <v>20</v>
      </c>
      <c r="B32" s="301"/>
      <c r="C32" s="301"/>
      <c r="D32" s="301"/>
      <c r="E32" s="301"/>
      <c r="F32" s="301"/>
    </row>
    <row r="33" spans="1:6" ht="18" x14ac:dyDescent="0.25">
      <c r="A33" s="297"/>
      <c r="B33" s="297"/>
      <c r="C33" s="297"/>
      <c r="D33" s="297"/>
      <c r="E33" s="297"/>
      <c r="F33" s="297"/>
    </row>
    <row r="34" spans="1:6" ht="18" x14ac:dyDescent="0.25">
      <c r="A34" s="297"/>
      <c r="B34" s="297"/>
      <c r="C34" s="297"/>
      <c r="D34" s="297"/>
      <c r="E34" s="297"/>
      <c r="F34" s="297"/>
    </row>
    <row r="35" spans="1:6" ht="18" x14ac:dyDescent="0.25">
      <c r="A35" s="297"/>
      <c r="B35" s="297"/>
      <c r="C35" s="297"/>
      <c r="D35" s="297"/>
      <c r="E35" s="297"/>
      <c r="F35" s="297"/>
    </row>
    <row r="36" spans="1:6" ht="18" x14ac:dyDescent="0.25">
      <c r="A36" s="352"/>
      <c r="B36" s="352"/>
      <c r="C36" s="352"/>
      <c r="D36" s="352"/>
      <c r="E36" s="352"/>
      <c r="F36" s="352"/>
    </row>
    <row r="37" spans="1:6" ht="18" x14ac:dyDescent="0.25">
      <c r="A37" s="297"/>
      <c r="B37" s="297"/>
      <c r="C37" s="297"/>
      <c r="D37" s="297"/>
      <c r="E37" s="297"/>
      <c r="F37" s="297"/>
    </row>
    <row r="38" spans="1:6" ht="18" x14ac:dyDescent="0.25">
      <c r="A38" s="340"/>
      <c r="B38" s="340"/>
      <c r="C38" s="340"/>
      <c r="D38" s="340"/>
      <c r="E38" s="353"/>
      <c r="F38" s="353"/>
    </row>
    <row r="39" spans="1:6" ht="20.25" x14ac:dyDescent="0.2">
      <c r="A39" s="349"/>
      <c r="B39" s="349"/>
      <c r="C39" s="349"/>
      <c r="D39" s="349"/>
      <c r="E39" s="350"/>
      <c r="F39" s="351"/>
    </row>
  </sheetData>
  <mergeCells count="35">
    <mergeCell ref="B6:D6"/>
    <mergeCell ref="E6:F6"/>
    <mergeCell ref="A1:F1"/>
    <mergeCell ref="A2:F2"/>
    <mergeCell ref="A3:F3"/>
    <mergeCell ref="A4:F4"/>
    <mergeCell ref="A5:F5"/>
    <mergeCell ref="B20:F20"/>
    <mergeCell ref="A7:F7"/>
    <mergeCell ref="A8:F8"/>
    <mergeCell ref="A9:F9"/>
    <mergeCell ref="B10:D10"/>
    <mergeCell ref="B11:D11"/>
    <mergeCell ref="B12:D12"/>
    <mergeCell ref="B13:D13"/>
    <mergeCell ref="B14:D14"/>
    <mergeCell ref="B15:D15"/>
    <mergeCell ref="A16:A19"/>
    <mergeCell ref="B16:F19"/>
    <mergeCell ref="A21:F21"/>
    <mergeCell ref="A22:F22"/>
    <mergeCell ref="A23:F23"/>
    <mergeCell ref="A24:F24"/>
    <mergeCell ref="A25:E25"/>
    <mergeCell ref="A32:F32"/>
    <mergeCell ref="A33:F33"/>
    <mergeCell ref="A34:F34"/>
    <mergeCell ref="A39:D39"/>
    <mergeCell ref="E39:F39"/>
    <mergeCell ref="A35:F35"/>
    <mergeCell ref="A36:F36"/>
    <mergeCell ref="A37:F37"/>
    <mergeCell ref="A38:D38"/>
    <mergeCell ref="E38:F38"/>
    <mergeCell ref="A31:F31"/>
  </mergeCells>
  <phoneticPr fontId="0" type="noConversion"/>
  <hyperlinks>
    <hyperlink ref="A23:F23" location="'Order Form'!A1" display="Back to Order Form" xr:uid="{00000000-0004-0000-1300-000000000000}"/>
    <hyperlink ref="E6:F6" r:id="rId1" display="Email" xr:uid="{00000000-0004-0000-1300-000001000000}"/>
    <hyperlink ref="A8" r:id="rId2" display="=@now()" xr:uid="{00000000-0004-0000-1300-000002000000}"/>
  </hyperlinks>
  <pageMargins left="0.75" right="0.75" top="1" bottom="1" header="0.5" footer="0.5"/>
  <pageSetup scale="83" fitToHeight="2" orientation="landscape" horizontalDpi="300" verticalDpi="300" r:id="rId3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7"/>
  <dimension ref="A1:I39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45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37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182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  <c r="I8" s="322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H37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I37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182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10" t="s">
        <v>192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1">
        <f t="shared" ref="H27:H36" si="0">SUM(B27:G27)</f>
        <v>0</v>
      </c>
      <c r="I27" s="32">
        <f>H27*$I$25</f>
        <v>0</v>
      </c>
    </row>
    <row r="28" spans="1:9" ht="18" x14ac:dyDescent="0.25">
      <c r="A28" s="10" t="s">
        <v>193</v>
      </c>
      <c r="B28" s="35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1">
        <f t="shared" si="0"/>
        <v>0</v>
      </c>
      <c r="I28" s="32">
        <f t="shared" ref="I28:I36" si="1">H28*$I$25</f>
        <v>0</v>
      </c>
    </row>
    <row r="29" spans="1:9" ht="18" x14ac:dyDescent="0.25">
      <c r="A29" s="10" t="s">
        <v>194</v>
      </c>
      <c r="B29" s="35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1">
        <f t="shared" si="0"/>
        <v>0</v>
      </c>
      <c r="I29" s="32">
        <f t="shared" si="1"/>
        <v>0</v>
      </c>
    </row>
    <row r="30" spans="1:9" ht="18" x14ac:dyDescent="0.25">
      <c r="A30" s="10" t="s">
        <v>195</v>
      </c>
      <c r="B30" s="35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1">
        <f t="shared" si="0"/>
        <v>0</v>
      </c>
      <c r="I30" s="32">
        <f t="shared" si="1"/>
        <v>0</v>
      </c>
    </row>
    <row r="31" spans="1:9" ht="18" x14ac:dyDescent="0.25">
      <c r="A31" s="10" t="s">
        <v>196</v>
      </c>
      <c r="B31" s="35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31">
        <f t="shared" si="0"/>
        <v>0</v>
      </c>
      <c r="I31" s="32">
        <f t="shared" si="1"/>
        <v>0</v>
      </c>
    </row>
    <row r="32" spans="1:9" x14ac:dyDescent="0.25">
      <c r="A32" s="10" t="s">
        <v>197</v>
      </c>
      <c r="B32" s="35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31">
        <f t="shared" si="0"/>
        <v>0</v>
      </c>
      <c r="I32" s="32">
        <f t="shared" si="1"/>
        <v>0</v>
      </c>
    </row>
    <row r="33" spans="1:9" ht="18" x14ac:dyDescent="0.25">
      <c r="A33" s="10" t="s">
        <v>198</v>
      </c>
      <c r="B33" s="35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31">
        <f t="shared" si="0"/>
        <v>0</v>
      </c>
      <c r="I33" s="32">
        <f t="shared" si="1"/>
        <v>0</v>
      </c>
    </row>
    <row r="34" spans="1:9" ht="18" x14ac:dyDescent="0.25">
      <c r="A34" s="10" t="s">
        <v>199</v>
      </c>
      <c r="B34" s="35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31">
        <f t="shared" si="0"/>
        <v>0</v>
      </c>
      <c r="I34" s="32">
        <f t="shared" si="1"/>
        <v>0</v>
      </c>
    </row>
    <row r="35" spans="1:9" ht="18" x14ac:dyDescent="0.25">
      <c r="A35" s="10" t="s">
        <v>200</v>
      </c>
      <c r="B35" s="35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31">
        <f t="shared" si="0"/>
        <v>0</v>
      </c>
      <c r="I35" s="32">
        <f t="shared" si="1"/>
        <v>0</v>
      </c>
    </row>
    <row r="36" spans="1:9" ht="18" x14ac:dyDescent="0.25">
      <c r="A36" s="10" t="s">
        <v>201</v>
      </c>
      <c r="B36" s="35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31">
        <f t="shared" si="0"/>
        <v>0</v>
      </c>
      <c r="I36" s="32">
        <f t="shared" si="1"/>
        <v>0</v>
      </c>
    </row>
    <row r="37" spans="1:9" ht="18" x14ac:dyDescent="0.25">
      <c r="A37" s="20" t="s">
        <v>1</v>
      </c>
      <c r="B37" s="31">
        <f t="shared" ref="B37:G37" si="2">SUM(B27:B36)</f>
        <v>0</v>
      </c>
      <c r="C37" s="37">
        <f t="shared" si="2"/>
        <v>0</v>
      </c>
      <c r="D37" s="37">
        <f t="shared" si="2"/>
        <v>0</v>
      </c>
      <c r="E37" s="37">
        <f t="shared" si="2"/>
        <v>0</v>
      </c>
      <c r="F37" s="37">
        <f t="shared" si="2"/>
        <v>0</v>
      </c>
      <c r="G37" s="37">
        <f t="shared" si="2"/>
        <v>0</v>
      </c>
      <c r="H37" s="31">
        <f>SUM(B37:G37)</f>
        <v>0</v>
      </c>
      <c r="I37" s="32">
        <f>SUM(I27:I36)</f>
        <v>0</v>
      </c>
    </row>
    <row r="38" spans="1:9" ht="18" x14ac:dyDescent="0.25">
      <c r="A38" s="315"/>
      <c r="B38" s="315"/>
      <c r="C38" s="315"/>
      <c r="D38" s="315"/>
      <c r="E38" s="315"/>
      <c r="F38" s="315"/>
      <c r="G38" s="315"/>
      <c r="H38" s="315"/>
      <c r="I38" s="315"/>
    </row>
    <row r="39" spans="1:9" ht="18" x14ac:dyDescent="0.25">
      <c r="A39" s="301" t="s">
        <v>20</v>
      </c>
      <c r="B39" s="301"/>
      <c r="C39" s="301"/>
      <c r="D39" s="301"/>
      <c r="E39" s="301"/>
      <c r="F39" s="301"/>
      <c r="G39" s="301"/>
      <c r="H39" s="301"/>
      <c r="I39" s="301"/>
    </row>
  </sheetData>
  <mergeCells count="26">
    <mergeCell ref="A38:I38"/>
    <mergeCell ref="A39:I39"/>
    <mergeCell ref="A22:I22"/>
    <mergeCell ref="A23:I23"/>
    <mergeCell ref="A24:I24"/>
    <mergeCell ref="A25:H25"/>
    <mergeCell ref="A21:I21"/>
    <mergeCell ref="B12:G12"/>
    <mergeCell ref="B13:G13"/>
    <mergeCell ref="B14:G14"/>
    <mergeCell ref="B15:G15"/>
    <mergeCell ref="H6:I6"/>
    <mergeCell ref="A7:I7"/>
    <mergeCell ref="A16:A19"/>
    <mergeCell ref="B16:I19"/>
    <mergeCell ref="B20:I20"/>
    <mergeCell ref="A1:I1"/>
    <mergeCell ref="A2:I2"/>
    <mergeCell ref="A3:I3"/>
    <mergeCell ref="A4:I4"/>
    <mergeCell ref="A8:I8"/>
    <mergeCell ref="A9:I9"/>
    <mergeCell ref="B10:G10"/>
    <mergeCell ref="B11:G11"/>
    <mergeCell ref="A5:I5"/>
    <mergeCell ref="B6:G6"/>
  </mergeCells>
  <phoneticPr fontId="0" type="noConversion"/>
  <hyperlinks>
    <hyperlink ref="A23:I23" location="'Order Form'!A1" display="Back to Order Form" xr:uid="{00000000-0004-0000-1400-000000000000}"/>
    <hyperlink ref="H6:I6" r:id="rId1" display="Email" xr:uid="{00000000-0004-0000-1400-000001000000}"/>
    <hyperlink ref="A8:I8" location="'Order Form'!A1" display="Back to Order Form" xr:uid="{00000000-0004-0000-1400-000002000000}"/>
    <hyperlink ref="A8" r:id="rId2" display="=@now() " xr:uid="{00000000-0004-0000-1400-000003000000}"/>
  </hyperlinks>
  <pageMargins left="0.75" right="0.75" top="1" bottom="1" header="0.5" footer="0.5"/>
  <pageSetup scale="75" fitToHeight="2" orientation="landscape" horizontalDpi="4294967293" verticalDpi="0" r:id="rId3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8">
    <pageSetUpPr fitToPage="1"/>
  </sheetPr>
  <dimension ref="A1:I31"/>
  <sheetViews>
    <sheetView showZeros="0" topLeftCell="A19" workbookViewId="0">
      <selection activeCell="A27" sqref="A27:XFD27"/>
    </sheetView>
  </sheetViews>
  <sheetFormatPr defaultRowHeight="12.75" x14ac:dyDescent="0.2"/>
  <cols>
    <col min="1" max="1" width="39.2851562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41.42578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36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s="123" customFormat="1" ht="18" x14ac:dyDescent="0.25">
      <c r="A8" s="356">
        <f ca="1">NOW()</f>
        <v>44848.553672685186</v>
      </c>
      <c r="B8" s="356"/>
      <c r="C8" s="356"/>
      <c r="D8" s="356"/>
      <c r="E8" s="356"/>
      <c r="F8" s="356"/>
      <c r="G8" s="356"/>
      <c r="H8" s="356"/>
      <c r="I8" s="356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H29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I29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6</v>
      </c>
    </row>
    <row r="26" spans="1:9" ht="18" x14ac:dyDescent="0.25">
      <c r="A26" s="4" t="s">
        <v>36</v>
      </c>
      <c r="B26" s="334" t="s">
        <v>4</v>
      </c>
      <c r="C26" s="6">
        <v>4</v>
      </c>
      <c r="D26" s="309" t="s">
        <v>4</v>
      </c>
      <c r="E26" s="331"/>
      <c r="F26" s="331"/>
      <c r="G26" s="310"/>
      <c r="H26" s="6" t="s">
        <v>15</v>
      </c>
      <c r="I26" s="7" t="s">
        <v>16</v>
      </c>
    </row>
    <row r="27" spans="1:9" ht="18" x14ac:dyDescent="0.25">
      <c r="A27" s="10" t="s">
        <v>179</v>
      </c>
      <c r="B27" s="335"/>
      <c r="C27" s="29">
        <v>0</v>
      </c>
      <c r="D27" s="311"/>
      <c r="E27" s="332"/>
      <c r="F27" s="332"/>
      <c r="G27" s="312"/>
      <c r="H27" s="19">
        <f>SUM(B27:G27)</f>
        <v>0</v>
      </c>
      <c r="I27" s="9">
        <f>H27*$I$25</f>
        <v>0</v>
      </c>
    </row>
    <row r="28" spans="1:9" ht="18" x14ac:dyDescent="0.25">
      <c r="A28" s="10"/>
      <c r="B28" s="335"/>
      <c r="C28" s="29">
        <v>0</v>
      </c>
      <c r="D28" s="311"/>
      <c r="E28" s="332"/>
      <c r="F28" s="332"/>
      <c r="G28" s="312"/>
      <c r="H28" s="19">
        <f>C28</f>
        <v>0</v>
      </c>
      <c r="I28" s="9">
        <f>H28*$I$25</f>
        <v>0</v>
      </c>
    </row>
    <row r="29" spans="1:9" ht="18" x14ac:dyDescent="0.25">
      <c r="A29" s="20" t="s">
        <v>1</v>
      </c>
      <c r="B29" s="336"/>
      <c r="C29" s="29">
        <f>SUM(C27:C28)</f>
        <v>0</v>
      </c>
      <c r="D29" s="313"/>
      <c r="E29" s="333"/>
      <c r="F29" s="333"/>
      <c r="G29" s="314"/>
      <c r="H29" s="19">
        <f>SUM(H27:H28)</f>
        <v>0</v>
      </c>
      <c r="I29" s="9">
        <f>SUM(I27:I28)</f>
        <v>0</v>
      </c>
    </row>
    <row r="30" spans="1:9" ht="18" x14ac:dyDescent="0.25">
      <c r="A30" s="315"/>
      <c r="B30" s="315"/>
      <c r="C30" s="315"/>
      <c r="D30" s="315"/>
      <c r="E30" s="315"/>
      <c r="F30" s="315"/>
      <c r="G30" s="315"/>
      <c r="H30" s="315"/>
      <c r="I30" s="315"/>
    </row>
    <row r="31" spans="1:9" ht="18" x14ac:dyDescent="0.25">
      <c r="A31" s="301" t="s">
        <v>20</v>
      </c>
      <c r="B31" s="301"/>
      <c r="C31" s="301"/>
      <c r="D31" s="301"/>
      <c r="E31" s="301"/>
      <c r="F31" s="301"/>
      <c r="G31" s="301"/>
      <c r="H31" s="301"/>
      <c r="I31" s="301"/>
    </row>
  </sheetData>
  <mergeCells count="28">
    <mergeCell ref="A30:I30"/>
    <mergeCell ref="A31:I31"/>
    <mergeCell ref="A22:I22"/>
    <mergeCell ref="A23:I23"/>
    <mergeCell ref="A24:I24"/>
    <mergeCell ref="A25:H25"/>
    <mergeCell ref="A8:I8"/>
    <mergeCell ref="A9:I9"/>
    <mergeCell ref="B10:G10"/>
    <mergeCell ref="B11:G11"/>
    <mergeCell ref="B26:B29"/>
    <mergeCell ref="D26:G29"/>
    <mergeCell ref="A16:A19"/>
    <mergeCell ref="B16:I19"/>
    <mergeCell ref="B20:I20"/>
    <mergeCell ref="A21:I21"/>
    <mergeCell ref="B12:G12"/>
    <mergeCell ref="B13:G13"/>
    <mergeCell ref="B14:G14"/>
    <mergeCell ref="B15:G15"/>
    <mergeCell ref="A7:I7"/>
    <mergeCell ref="A1:I1"/>
    <mergeCell ref="A2:I2"/>
    <mergeCell ref="A3:I3"/>
    <mergeCell ref="A4:I4"/>
    <mergeCell ref="A5:I5"/>
    <mergeCell ref="B6:G6"/>
    <mergeCell ref="H6:I6"/>
  </mergeCells>
  <phoneticPr fontId="0" type="noConversion"/>
  <hyperlinks>
    <hyperlink ref="A23:I23" location="'Order Form'!A1" display="Back to Order Form" xr:uid="{00000000-0004-0000-1500-000000000000}"/>
    <hyperlink ref="H6:I6" r:id="rId1" display="Email" xr:uid="{00000000-0004-0000-1500-000001000000}"/>
    <hyperlink ref="A8:I8" location="'Order Form'!A1" display="Back to Order Form" xr:uid="{00000000-0004-0000-1500-000002000000}"/>
    <hyperlink ref="A8" r:id="rId2" display="=@now()" xr:uid="{00000000-0004-0000-1500-000003000000}"/>
  </hyperlinks>
  <pageMargins left="0.75" right="0.75" top="1" bottom="1" header="0.5" footer="0.5"/>
  <pageSetup scale="69" orientation="landscape" horizontalDpi="4294967293" verticalDpi="0" r:id="rId3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1"/>
  <sheetViews>
    <sheetView showZeros="0" topLeftCell="A19" workbookViewId="0">
      <selection activeCell="A27" sqref="A27:XFD27"/>
    </sheetView>
  </sheetViews>
  <sheetFormatPr defaultRowHeight="12.75" x14ac:dyDescent="0.2"/>
  <cols>
    <col min="1" max="1" width="55.28515625" customWidth="1"/>
    <col min="8" max="8" width="18.42578125" customWidth="1"/>
    <col min="9" max="9" width="29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792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  <c r="I8" s="322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H29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I29</f>
        <v>0</v>
      </c>
    </row>
    <row r="16" spans="1:9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792</v>
      </c>
      <c r="B26" s="357" t="s">
        <v>4</v>
      </c>
      <c r="C26" s="358"/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92" t="s">
        <v>793</v>
      </c>
      <c r="B27" s="359"/>
      <c r="C27" s="360"/>
      <c r="D27" s="29">
        <v>0</v>
      </c>
      <c r="E27" s="29">
        <v>0</v>
      </c>
      <c r="F27" s="29">
        <v>0</v>
      </c>
      <c r="G27" s="29">
        <v>0</v>
      </c>
      <c r="H27" s="31">
        <f>SUM(B27:G27)</f>
        <v>0</v>
      </c>
      <c r="I27" s="32">
        <f>H27*$I$25</f>
        <v>0</v>
      </c>
    </row>
    <row r="28" spans="1:9" ht="18" x14ac:dyDescent="0.25">
      <c r="A28" s="36" t="s">
        <v>794</v>
      </c>
      <c r="B28" s="359"/>
      <c r="C28" s="360"/>
      <c r="D28" s="29">
        <v>0</v>
      </c>
      <c r="E28" s="29">
        <v>0</v>
      </c>
      <c r="F28" s="29">
        <v>0</v>
      </c>
      <c r="G28" s="29">
        <v>0</v>
      </c>
      <c r="H28" s="31">
        <f>SUM(B28:G28)</f>
        <v>0</v>
      </c>
      <c r="I28" s="32">
        <f>H28*$I$25</f>
        <v>0</v>
      </c>
    </row>
    <row r="29" spans="1:9" ht="18" x14ac:dyDescent="0.25">
      <c r="A29" s="20" t="s">
        <v>1</v>
      </c>
      <c r="B29" s="361"/>
      <c r="C29" s="362"/>
      <c r="D29" s="37">
        <f>SUM(D27:D28)</f>
        <v>0</v>
      </c>
      <c r="E29" s="37">
        <f>SUM(E27:E28)</f>
        <v>0</v>
      </c>
      <c r="F29" s="37">
        <f>SUM(F27:F28)</f>
        <v>0</v>
      </c>
      <c r="G29" s="37">
        <f>SUM(G27:G28)</f>
        <v>0</v>
      </c>
      <c r="H29" s="31">
        <f>SUM(B29:G29)</f>
        <v>0</v>
      </c>
      <c r="I29" s="32">
        <f>SUM(I27:I28)</f>
        <v>0</v>
      </c>
    </row>
    <row r="30" spans="1:9" ht="18" x14ac:dyDescent="0.25">
      <c r="A30" s="315"/>
      <c r="B30" s="315"/>
      <c r="C30" s="315"/>
      <c r="D30" s="315"/>
      <c r="E30" s="315"/>
      <c r="F30" s="315"/>
      <c r="G30" s="315"/>
      <c r="H30" s="315"/>
      <c r="I30" s="315"/>
    </row>
    <row r="31" spans="1:9" ht="18" x14ac:dyDescent="0.25">
      <c r="A31" s="301" t="s">
        <v>20</v>
      </c>
      <c r="B31" s="301"/>
      <c r="C31" s="301"/>
      <c r="D31" s="301"/>
      <c r="E31" s="301"/>
      <c r="F31" s="301"/>
      <c r="G31" s="301"/>
      <c r="H31" s="301"/>
      <c r="I31" s="301"/>
    </row>
  </sheetData>
  <mergeCells count="27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21:I21"/>
    <mergeCell ref="A22:I22"/>
    <mergeCell ref="A23:I23"/>
    <mergeCell ref="A24:I24"/>
    <mergeCell ref="A25:H25"/>
    <mergeCell ref="A31:I31"/>
    <mergeCell ref="B26:C29"/>
    <mergeCell ref="A30:I30"/>
  </mergeCells>
  <phoneticPr fontId="12" type="noConversion"/>
  <hyperlinks>
    <hyperlink ref="A23:I23" location="'Order Form'!A1" display="Back to Order Form" xr:uid="{00000000-0004-0000-1600-000000000000}"/>
    <hyperlink ref="H6:I6" r:id="rId1" display="Email" xr:uid="{00000000-0004-0000-1600-000001000000}"/>
    <hyperlink ref="A8:I8" location="'Order Form'!A1" display="Back to Order Form" xr:uid="{00000000-0004-0000-1600-000002000000}"/>
    <hyperlink ref="A8" r:id="rId2" display="=@now() " xr:uid="{00000000-0004-0000-1600-000003000000}"/>
    <hyperlink ref="A27" r:id="rId3" display="Brown/Grizzly - Purple - Brown/Grizzly " xr:uid="{00000000-0004-0000-1600-000004000000}"/>
  </hyperlinks>
  <pageMargins left="0.75" right="0.75" top="1" bottom="1" header="0.5" footer="0.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9"/>
  <dimension ref="A1:I42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45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36.42578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544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326" t="s">
        <v>7</v>
      </c>
      <c r="I6" s="326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s="123" customFormat="1" ht="18" x14ac:dyDescent="0.25">
      <c r="A8" s="363">
        <f ca="1">NOW()</f>
        <v>44848.553672685186</v>
      </c>
      <c r="B8" s="363"/>
      <c r="C8" s="363"/>
      <c r="D8" s="363"/>
      <c r="E8" s="363"/>
      <c r="F8" s="363"/>
      <c r="G8" s="363"/>
      <c r="H8" s="363"/>
      <c r="I8" s="36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H40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I40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544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10" t="s">
        <v>619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1">
        <f>SUM(B27:G27)</f>
        <v>0</v>
      </c>
      <c r="I27" s="32">
        <f>H27*$I$25</f>
        <v>0</v>
      </c>
    </row>
    <row r="28" spans="1:9" ht="18" x14ac:dyDescent="0.25">
      <c r="A28" s="10" t="s">
        <v>620</v>
      </c>
      <c r="B28" s="35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1">
        <f t="shared" ref="H28:H39" si="0">SUM(B28:G28)</f>
        <v>0</v>
      </c>
      <c r="I28" s="32">
        <f t="shared" ref="I28:I39" si="1">H28*$I$25</f>
        <v>0</v>
      </c>
    </row>
    <row r="29" spans="1:9" ht="18" x14ac:dyDescent="0.25">
      <c r="A29" s="10" t="s">
        <v>621</v>
      </c>
      <c r="B29" s="35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1">
        <f t="shared" si="0"/>
        <v>0</v>
      </c>
      <c r="I29" s="32">
        <f t="shared" si="1"/>
        <v>0</v>
      </c>
    </row>
    <row r="30" spans="1:9" ht="18" x14ac:dyDescent="0.25">
      <c r="A30" s="10" t="s">
        <v>622</v>
      </c>
      <c r="B30" s="35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1">
        <f t="shared" si="0"/>
        <v>0</v>
      </c>
      <c r="I30" s="32">
        <f t="shared" si="1"/>
        <v>0</v>
      </c>
    </row>
    <row r="31" spans="1:9" ht="18" x14ac:dyDescent="0.25">
      <c r="A31" s="10" t="s">
        <v>623</v>
      </c>
      <c r="B31" s="35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31">
        <f t="shared" si="0"/>
        <v>0</v>
      </c>
      <c r="I31" s="32">
        <f t="shared" si="1"/>
        <v>0</v>
      </c>
    </row>
    <row r="32" spans="1:9" x14ac:dyDescent="0.25">
      <c r="A32" s="10" t="s">
        <v>624</v>
      </c>
      <c r="B32" s="35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31">
        <f t="shared" si="0"/>
        <v>0</v>
      </c>
      <c r="I32" s="32">
        <f t="shared" si="1"/>
        <v>0</v>
      </c>
    </row>
    <row r="33" spans="1:9" ht="18" x14ac:dyDescent="0.25">
      <c r="A33" s="10" t="s">
        <v>625</v>
      </c>
      <c r="B33" s="35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31">
        <f t="shared" si="0"/>
        <v>0</v>
      </c>
      <c r="I33" s="32">
        <f t="shared" si="1"/>
        <v>0</v>
      </c>
    </row>
    <row r="34" spans="1:9" ht="18" x14ac:dyDescent="0.25">
      <c r="A34" s="10" t="s">
        <v>626</v>
      </c>
      <c r="B34" s="35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31">
        <f t="shared" si="0"/>
        <v>0</v>
      </c>
      <c r="I34" s="32">
        <f t="shared" si="1"/>
        <v>0</v>
      </c>
    </row>
    <row r="35" spans="1:9" ht="18" x14ac:dyDescent="0.25">
      <c r="A35" s="10" t="s">
        <v>627</v>
      </c>
      <c r="B35" s="35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31">
        <f t="shared" si="0"/>
        <v>0</v>
      </c>
      <c r="I35" s="32">
        <f t="shared" si="1"/>
        <v>0</v>
      </c>
    </row>
    <row r="36" spans="1:9" ht="18" x14ac:dyDescent="0.25">
      <c r="A36" s="10" t="s">
        <v>628</v>
      </c>
      <c r="B36" s="35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31">
        <f t="shared" si="0"/>
        <v>0</v>
      </c>
      <c r="I36" s="32">
        <f t="shared" si="1"/>
        <v>0</v>
      </c>
    </row>
    <row r="37" spans="1:9" ht="18" x14ac:dyDescent="0.25">
      <c r="A37" s="10" t="s">
        <v>629</v>
      </c>
      <c r="B37" s="35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31">
        <f t="shared" si="0"/>
        <v>0</v>
      </c>
      <c r="I37" s="32">
        <f t="shared" si="1"/>
        <v>0</v>
      </c>
    </row>
    <row r="38" spans="1:9" ht="18" x14ac:dyDescent="0.25">
      <c r="A38" s="10" t="s">
        <v>630</v>
      </c>
      <c r="B38" s="35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31">
        <f t="shared" si="0"/>
        <v>0</v>
      </c>
      <c r="I38" s="32">
        <f t="shared" si="1"/>
        <v>0</v>
      </c>
    </row>
    <row r="39" spans="1:9" ht="18" x14ac:dyDescent="0.25">
      <c r="A39" s="10"/>
      <c r="B39" s="35"/>
      <c r="C39" s="29">
        <v>0</v>
      </c>
      <c r="D39" s="29"/>
      <c r="E39" s="29"/>
      <c r="F39" s="29">
        <v>0</v>
      </c>
      <c r="G39" s="29"/>
      <c r="H39" s="31">
        <f t="shared" si="0"/>
        <v>0</v>
      </c>
      <c r="I39" s="32">
        <f t="shared" si="1"/>
        <v>0</v>
      </c>
    </row>
    <row r="40" spans="1:9" ht="18" x14ac:dyDescent="0.25">
      <c r="A40" s="20" t="s">
        <v>1</v>
      </c>
      <c r="B40" s="31">
        <f t="shared" ref="B40:I40" si="2">SUM(B27:B39)</f>
        <v>0</v>
      </c>
      <c r="C40" s="37">
        <f t="shared" si="2"/>
        <v>0</v>
      </c>
      <c r="D40" s="37">
        <f t="shared" si="2"/>
        <v>0</v>
      </c>
      <c r="E40" s="37">
        <f t="shared" si="2"/>
        <v>0</v>
      </c>
      <c r="F40" s="37">
        <f t="shared" si="2"/>
        <v>0</v>
      </c>
      <c r="G40" s="37">
        <f t="shared" si="2"/>
        <v>0</v>
      </c>
      <c r="H40" s="31">
        <f t="shared" si="2"/>
        <v>0</v>
      </c>
      <c r="I40" s="32">
        <f t="shared" si="2"/>
        <v>0</v>
      </c>
    </row>
    <row r="41" spans="1:9" ht="18" x14ac:dyDescent="0.25">
      <c r="A41" s="315"/>
      <c r="B41" s="315"/>
      <c r="C41" s="315"/>
      <c r="D41" s="315"/>
      <c r="E41" s="315"/>
      <c r="F41" s="315"/>
      <c r="G41" s="315"/>
      <c r="H41" s="315"/>
      <c r="I41" s="315"/>
    </row>
    <row r="42" spans="1:9" ht="18" x14ac:dyDescent="0.25">
      <c r="A42" s="301" t="s">
        <v>20</v>
      </c>
      <c r="B42" s="301"/>
      <c r="C42" s="301"/>
      <c r="D42" s="301"/>
      <c r="E42" s="301"/>
      <c r="F42" s="301"/>
      <c r="G42" s="301"/>
      <c r="H42" s="301"/>
      <c r="I42" s="301"/>
    </row>
  </sheetData>
  <mergeCells count="26">
    <mergeCell ref="A41:I41"/>
    <mergeCell ref="A42:I42"/>
    <mergeCell ref="A22:I22"/>
    <mergeCell ref="A23:I23"/>
    <mergeCell ref="A24:I24"/>
    <mergeCell ref="A25:H25"/>
    <mergeCell ref="A21:I21"/>
    <mergeCell ref="B12:G12"/>
    <mergeCell ref="B13:G13"/>
    <mergeCell ref="B14:G14"/>
    <mergeCell ref="B15:G15"/>
    <mergeCell ref="H6:I6"/>
    <mergeCell ref="A7:I7"/>
    <mergeCell ref="A16:A19"/>
    <mergeCell ref="B16:I19"/>
    <mergeCell ref="B20:I20"/>
    <mergeCell ref="A1:I1"/>
    <mergeCell ref="A2:I2"/>
    <mergeCell ref="A3:I3"/>
    <mergeCell ref="A4:I4"/>
    <mergeCell ref="A8:I8"/>
    <mergeCell ref="A9:I9"/>
    <mergeCell ref="B10:G10"/>
    <mergeCell ref="B11:G11"/>
    <mergeCell ref="A5:I5"/>
    <mergeCell ref="B6:G6"/>
  </mergeCells>
  <phoneticPr fontId="0" type="noConversion"/>
  <hyperlinks>
    <hyperlink ref="A23:I23" location="'Order Form'!A1" display="Back to Order Form" xr:uid="{00000000-0004-0000-1700-000000000000}"/>
    <hyperlink ref="H6:I6" r:id="rId1" display="Email" xr:uid="{00000000-0004-0000-1700-000001000000}"/>
    <hyperlink ref="A8" r:id="rId2" display="=@now()" xr:uid="{00000000-0004-0000-1700-000002000000}"/>
  </hyperlinks>
  <pageMargins left="0.75" right="0.75" top="1" bottom="1" header="0.5" footer="0.5"/>
  <pageSetup scale="75" fitToHeight="2" orientation="landscape" horizontalDpi="300" verticalDpi="300" r:id="rId3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0">
    <pageSetUpPr fitToPage="1"/>
  </sheetPr>
  <dimension ref="A1:H36"/>
  <sheetViews>
    <sheetView showZeros="0" topLeftCell="A24" workbookViewId="0">
      <selection activeCell="A27" sqref="A27:XFD27"/>
    </sheetView>
  </sheetViews>
  <sheetFormatPr defaultRowHeight="12.75" x14ac:dyDescent="0.2"/>
  <cols>
    <col min="1" max="1" width="45.85546875" customWidth="1"/>
    <col min="2" max="2" width="13" customWidth="1"/>
    <col min="3" max="3" width="12.140625" customWidth="1"/>
    <col min="4" max="4" width="12.5703125" customWidth="1"/>
    <col min="5" max="5" width="12.28515625" customWidth="1"/>
    <col min="6" max="6" width="14.5703125" customWidth="1"/>
    <col min="7" max="7" width="15.85546875" customWidth="1"/>
    <col min="8" max="8" width="36.570312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206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88" t="s">
        <v>4</v>
      </c>
      <c r="B6" s="288"/>
      <c r="C6" s="288"/>
      <c r="D6" s="289" t="s">
        <v>4</v>
      </c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364" t="str">
        <f>'Order Form'!B24:F24</f>
        <v xml:space="preserve"> </v>
      </c>
      <c r="C10" s="364"/>
      <c r="D10" s="364"/>
      <c r="E10" s="364"/>
      <c r="F10" s="364"/>
      <c r="G10" s="22" t="s">
        <v>680</v>
      </c>
      <c r="H10" s="101">
        <f>'Order Form'!H24:J24</f>
        <v>0</v>
      </c>
    </row>
    <row r="11" spans="1:8" ht="18" x14ac:dyDescent="0.25">
      <c r="A11" s="23" t="s">
        <v>676</v>
      </c>
      <c r="B11" s="364" t="str">
        <f>'Order Form'!B25:F25</f>
        <v xml:space="preserve"> </v>
      </c>
      <c r="C11" s="364"/>
      <c r="D11" s="364"/>
      <c r="E11" s="364"/>
      <c r="F11" s="364"/>
      <c r="G11" s="22" t="s">
        <v>25</v>
      </c>
      <c r="H11" s="101">
        <f>'Order Form'!H25:J25</f>
        <v>0</v>
      </c>
    </row>
    <row r="12" spans="1:8" ht="18" x14ac:dyDescent="0.25">
      <c r="A12" s="23"/>
      <c r="B12" s="364" t="str">
        <f>'Order Form'!B26:F26</f>
        <v xml:space="preserve"> </v>
      </c>
      <c r="C12" s="364"/>
      <c r="D12" s="364"/>
      <c r="E12" s="364"/>
      <c r="F12" s="364"/>
      <c r="G12" s="22" t="s">
        <v>12</v>
      </c>
      <c r="H12" s="101">
        <f>'Order Form'!H26:J26</f>
        <v>0</v>
      </c>
    </row>
    <row r="13" spans="1:8" ht="18" x14ac:dyDescent="0.25">
      <c r="A13" s="23" t="s">
        <v>677</v>
      </c>
      <c r="B13" s="364" t="str">
        <f>'Order Form'!B27:F27</f>
        <v xml:space="preserve"> </v>
      </c>
      <c r="C13" s="364"/>
      <c r="D13" s="364"/>
      <c r="E13" s="364"/>
      <c r="F13" s="364"/>
      <c r="G13" s="22" t="s">
        <v>13</v>
      </c>
      <c r="H13" s="101">
        <f>'Order Form'!H27:J27</f>
        <v>0</v>
      </c>
    </row>
    <row r="14" spans="1:8" ht="18" x14ac:dyDescent="0.25">
      <c r="A14" s="23" t="s">
        <v>678</v>
      </c>
      <c r="B14" s="364" t="str">
        <f>'Order Form'!B28:F28</f>
        <v xml:space="preserve"> </v>
      </c>
      <c r="C14" s="364"/>
      <c r="D14" s="364"/>
      <c r="E14" s="364"/>
      <c r="F14" s="364"/>
      <c r="G14" s="22" t="s">
        <v>14</v>
      </c>
      <c r="H14" s="24">
        <f>G34</f>
        <v>0</v>
      </c>
    </row>
    <row r="15" spans="1:8" ht="18" x14ac:dyDescent="0.25">
      <c r="A15" s="23" t="s">
        <v>8</v>
      </c>
      <c r="B15" s="364" t="str">
        <f>'Order Form'!B29:F29</f>
        <v xml:space="preserve"> </v>
      </c>
      <c r="C15" s="364"/>
      <c r="D15" s="364"/>
      <c r="E15" s="364"/>
      <c r="F15" s="364"/>
      <c r="G15" s="22" t="s">
        <v>81</v>
      </c>
      <c r="H15" s="25">
        <f>H34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65" t="s">
        <v>4</v>
      </c>
      <c r="C20" s="365"/>
      <c r="D20" s="365"/>
      <c r="E20" s="365"/>
      <c r="F20" s="365"/>
      <c r="G20" s="365"/>
      <c r="H20" s="365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1.5</v>
      </c>
    </row>
    <row r="26" spans="1:8" ht="18" x14ac:dyDescent="0.25">
      <c r="A26" s="4" t="s">
        <v>706</v>
      </c>
      <c r="B26" s="162">
        <v>4</v>
      </c>
      <c r="C26" s="162">
        <v>6</v>
      </c>
      <c r="D26" s="162">
        <v>8</v>
      </c>
      <c r="E26" s="162">
        <v>10</v>
      </c>
      <c r="F26" s="162">
        <v>12</v>
      </c>
      <c r="G26" s="162" t="s">
        <v>15</v>
      </c>
      <c r="H26" s="163" t="s">
        <v>16</v>
      </c>
    </row>
    <row r="27" spans="1:8" ht="18" x14ac:dyDescent="0.25">
      <c r="A27" s="13" t="s">
        <v>315</v>
      </c>
      <c r="B27" s="29">
        <v>0</v>
      </c>
      <c r="C27" s="29"/>
      <c r="D27" s="29"/>
      <c r="E27" s="29"/>
      <c r="F27" s="29">
        <v>0</v>
      </c>
      <c r="G27" s="12">
        <f>SUM(B27:F27)</f>
        <v>0</v>
      </c>
      <c r="H27" s="69">
        <f>G27*$H$25</f>
        <v>0</v>
      </c>
    </row>
    <row r="28" spans="1:8" ht="18" x14ac:dyDescent="0.25">
      <c r="A28" s="13" t="s">
        <v>316</v>
      </c>
      <c r="B28" s="29"/>
      <c r="C28" s="29">
        <v>0</v>
      </c>
      <c r="D28" s="29"/>
      <c r="E28" s="29"/>
      <c r="F28" s="29"/>
      <c r="G28" s="12">
        <f t="shared" ref="G28:G34" si="0">SUM(B28:F28)</f>
        <v>0</v>
      </c>
      <c r="H28" s="69">
        <f t="shared" ref="H28:H34" si="1">G28*$H$25</f>
        <v>0</v>
      </c>
    </row>
    <row r="29" spans="1:8" ht="18" x14ac:dyDescent="0.25">
      <c r="A29" s="10" t="s">
        <v>202</v>
      </c>
      <c r="B29" s="30"/>
      <c r="C29" s="30"/>
      <c r="D29" s="35">
        <v>0</v>
      </c>
      <c r="E29" s="29">
        <v>0</v>
      </c>
      <c r="F29" s="29">
        <v>0</v>
      </c>
      <c r="G29" s="12">
        <f t="shared" si="0"/>
        <v>0</v>
      </c>
      <c r="H29" s="69">
        <f t="shared" si="1"/>
        <v>0</v>
      </c>
    </row>
    <row r="30" spans="1:8" ht="18" x14ac:dyDescent="0.25">
      <c r="A30" s="10" t="s">
        <v>203</v>
      </c>
      <c r="B30" s="30"/>
      <c r="C30" s="30">
        <v>0</v>
      </c>
      <c r="D30" s="35">
        <v>0</v>
      </c>
      <c r="E30" s="29">
        <v>0</v>
      </c>
      <c r="F30" s="29">
        <v>0</v>
      </c>
      <c r="G30" s="12">
        <f t="shared" si="0"/>
        <v>0</v>
      </c>
      <c r="H30" s="69">
        <f t="shared" si="1"/>
        <v>0</v>
      </c>
    </row>
    <row r="31" spans="1:8" ht="18" x14ac:dyDescent="0.25">
      <c r="A31" s="10" t="s">
        <v>204</v>
      </c>
      <c r="B31" s="30"/>
      <c r="C31" s="30"/>
      <c r="D31" s="35">
        <v>0</v>
      </c>
      <c r="E31" s="29">
        <v>0</v>
      </c>
      <c r="F31" s="29">
        <v>0</v>
      </c>
      <c r="G31" s="12">
        <f t="shared" si="0"/>
        <v>0</v>
      </c>
      <c r="H31" s="69">
        <f t="shared" si="1"/>
        <v>0</v>
      </c>
    </row>
    <row r="32" spans="1:8" ht="18" x14ac:dyDescent="0.25">
      <c r="A32" s="10" t="s">
        <v>205</v>
      </c>
      <c r="B32" s="30"/>
      <c r="C32" s="30"/>
      <c r="D32" s="35">
        <v>0</v>
      </c>
      <c r="E32" s="29">
        <v>0</v>
      </c>
      <c r="F32" s="29">
        <v>0</v>
      </c>
      <c r="G32" s="12">
        <f t="shared" si="0"/>
        <v>0</v>
      </c>
      <c r="H32" s="69">
        <f t="shared" si="1"/>
        <v>0</v>
      </c>
    </row>
    <row r="33" spans="1:8" ht="18" x14ac:dyDescent="0.25">
      <c r="A33" s="10" t="s">
        <v>190</v>
      </c>
      <c r="B33" s="30"/>
      <c r="C33" s="30"/>
      <c r="D33" s="35">
        <v>0</v>
      </c>
      <c r="E33" s="29">
        <v>0</v>
      </c>
      <c r="F33" s="29">
        <v>0</v>
      </c>
      <c r="G33" s="12">
        <f t="shared" si="0"/>
        <v>0</v>
      </c>
      <c r="H33" s="69">
        <f t="shared" si="1"/>
        <v>0</v>
      </c>
    </row>
    <row r="34" spans="1:8" ht="18" x14ac:dyDescent="0.25">
      <c r="A34" s="20" t="s">
        <v>1</v>
      </c>
      <c r="B34" s="68">
        <f>SUM(B27:B33)</f>
        <v>0</v>
      </c>
      <c r="C34" s="68">
        <f>SUM(C27:C33)</f>
        <v>0</v>
      </c>
      <c r="D34" s="68">
        <f>SUM(D27:D33)</f>
        <v>0</v>
      </c>
      <c r="E34" s="68">
        <f>SUM(E27:E33)</f>
        <v>0</v>
      </c>
      <c r="F34" s="68">
        <f>SUM(F27:F33)</f>
        <v>0</v>
      </c>
      <c r="G34" s="12">
        <f t="shared" si="0"/>
        <v>0</v>
      </c>
      <c r="H34" s="69">
        <f t="shared" si="1"/>
        <v>0</v>
      </c>
    </row>
    <row r="35" spans="1:8" ht="18" x14ac:dyDescent="0.25">
      <c r="A35" s="315"/>
      <c r="B35" s="315"/>
      <c r="C35" s="315"/>
      <c r="D35" s="315"/>
      <c r="E35" s="315"/>
      <c r="F35" s="315"/>
      <c r="G35" s="315"/>
      <c r="H35" s="315"/>
    </row>
    <row r="36" spans="1:8" ht="18" x14ac:dyDescent="0.25">
      <c r="A36" s="301" t="s">
        <v>20</v>
      </c>
      <c r="B36" s="301"/>
      <c r="C36" s="301"/>
      <c r="D36" s="301"/>
      <c r="E36" s="301"/>
      <c r="F36" s="301"/>
      <c r="G36" s="301"/>
      <c r="H36" s="301"/>
    </row>
  </sheetData>
  <sheetProtection selectLockedCells="1"/>
  <mergeCells count="27">
    <mergeCell ref="A16:A19"/>
    <mergeCell ref="A21:H21"/>
    <mergeCell ref="B16:H19"/>
    <mergeCell ref="A1:H1"/>
    <mergeCell ref="A2:H2"/>
    <mergeCell ref="A3:H3"/>
    <mergeCell ref="A4:H4"/>
    <mergeCell ref="A5:H5"/>
    <mergeCell ref="A7:H7"/>
    <mergeCell ref="A6:C6"/>
    <mergeCell ref="B15:F15"/>
    <mergeCell ref="A8:H8"/>
    <mergeCell ref="A9:H9"/>
    <mergeCell ref="B10:F10"/>
    <mergeCell ref="B11:F11"/>
    <mergeCell ref="B12:F12"/>
    <mergeCell ref="B13:F13"/>
    <mergeCell ref="B14:F14"/>
    <mergeCell ref="D6:F6"/>
    <mergeCell ref="G6:H6"/>
    <mergeCell ref="B20:H20"/>
    <mergeCell ref="A22:H22"/>
    <mergeCell ref="A24:H24"/>
    <mergeCell ref="A25:G25"/>
    <mergeCell ref="A23:H23"/>
    <mergeCell ref="A35:H35"/>
    <mergeCell ref="A36:H36"/>
  </mergeCells>
  <phoneticPr fontId="0" type="noConversion"/>
  <hyperlinks>
    <hyperlink ref="A23:H23" location="'Order Form'!A1" display="Back to Order Form" xr:uid="{00000000-0004-0000-1800-000000000000}"/>
    <hyperlink ref="G6:H6" r:id="rId1" display="Email" xr:uid="{00000000-0004-0000-1800-000001000000}"/>
    <hyperlink ref="A8:H8" location="'Order Form'!A1" display="Back to Order Form" xr:uid="{00000000-0004-0000-1800-000002000000}"/>
    <hyperlink ref="A8" r:id="rId2" display="=@now() " xr:uid="{00000000-0004-0000-1800-000003000000}"/>
  </hyperlinks>
  <pageMargins left="0.75" right="0.75" top="1" bottom="1" header="0.5" footer="0.5"/>
  <pageSetup scale="64" orientation="landscape" horizontalDpi="300" verticalDpi="300" r:id="rId3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1">
    <pageSetUpPr fitToPage="1"/>
  </sheetPr>
  <dimension ref="A1:F35"/>
  <sheetViews>
    <sheetView showZeros="0" topLeftCell="A21" workbookViewId="0">
      <selection activeCell="A27" sqref="A27:XFD27"/>
    </sheetView>
  </sheetViews>
  <sheetFormatPr defaultRowHeight="12.75" x14ac:dyDescent="0.2"/>
  <cols>
    <col min="1" max="1" width="45.85546875" customWidth="1"/>
    <col min="2" max="2" width="18.140625" customWidth="1"/>
    <col min="3" max="3" width="17.28515625" customWidth="1"/>
    <col min="4" max="4" width="25" customWidth="1"/>
    <col min="5" max="5" width="15.85546875" customWidth="1"/>
    <col min="6" max="6" width="38.5703125" customWidth="1"/>
  </cols>
  <sheetData>
    <row r="1" spans="1:6" ht="30" x14ac:dyDescent="0.2">
      <c r="A1" s="327" t="s">
        <v>5</v>
      </c>
      <c r="B1" s="327"/>
      <c r="C1" s="327"/>
      <c r="D1" s="327"/>
      <c r="E1" s="327"/>
      <c r="F1" s="327"/>
    </row>
    <row r="2" spans="1:6" ht="18" x14ac:dyDescent="0.25">
      <c r="A2" s="289" t="s">
        <v>0</v>
      </c>
      <c r="B2" s="289"/>
      <c r="C2" s="289"/>
      <c r="D2" s="289"/>
      <c r="E2" s="289"/>
      <c r="F2" s="289"/>
    </row>
    <row r="3" spans="1:6" ht="18" x14ac:dyDescent="0.25">
      <c r="A3" s="289" t="s">
        <v>37</v>
      </c>
      <c r="B3" s="289"/>
      <c r="C3" s="289"/>
      <c r="D3" s="289"/>
      <c r="E3" s="289"/>
      <c r="F3" s="289"/>
    </row>
    <row r="4" spans="1:6" ht="18" x14ac:dyDescent="0.25">
      <c r="A4" s="289" t="s">
        <v>10</v>
      </c>
      <c r="B4" s="289"/>
      <c r="C4" s="289"/>
      <c r="D4" s="289"/>
      <c r="E4" s="289"/>
      <c r="F4" s="289"/>
    </row>
    <row r="5" spans="1:6" ht="18" x14ac:dyDescent="0.25">
      <c r="A5" s="289"/>
      <c r="B5" s="289"/>
      <c r="C5" s="289"/>
      <c r="D5" s="289"/>
      <c r="E5" s="289"/>
      <c r="F5" s="289"/>
    </row>
    <row r="6" spans="1:6" ht="18" x14ac:dyDescent="0.25">
      <c r="A6" s="22" t="s">
        <v>4</v>
      </c>
      <c r="B6" s="289" t="s">
        <v>4</v>
      </c>
      <c r="C6" s="289"/>
      <c r="D6" s="289"/>
      <c r="E6" s="295" t="s">
        <v>7</v>
      </c>
      <c r="F6" s="295"/>
    </row>
    <row r="7" spans="1:6" ht="18" x14ac:dyDescent="0.25">
      <c r="A7" s="289"/>
      <c r="B7" s="289"/>
      <c r="C7" s="289"/>
      <c r="D7" s="289"/>
      <c r="E7" s="289"/>
      <c r="F7" s="289"/>
    </row>
    <row r="8" spans="1:6" ht="18" x14ac:dyDescent="0.25">
      <c r="A8" s="356">
        <f ca="1">NOW()</f>
        <v>44848.553672685186</v>
      </c>
      <c r="B8" s="356"/>
      <c r="C8" s="356"/>
      <c r="D8" s="356"/>
      <c r="E8" s="356"/>
      <c r="F8" s="356"/>
    </row>
    <row r="9" spans="1:6" ht="18" x14ac:dyDescent="0.25">
      <c r="A9" s="289"/>
      <c r="B9" s="289"/>
      <c r="C9" s="289"/>
      <c r="D9" s="289"/>
      <c r="E9" s="289"/>
      <c r="F9" s="289"/>
    </row>
    <row r="10" spans="1:6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2" t="s">
        <v>680</v>
      </c>
      <c r="F10" s="66">
        <f>'Order Form'!H24</f>
        <v>0</v>
      </c>
    </row>
    <row r="11" spans="1:6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2" t="s">
        <v>25</v>
      </c>
      <c r="F11" s="66">
        <f>'Order Form'!H25</f>
        <v>0</v>
      </c>
    </row>
    <row r="12" spans="1:6" ht="18" x14ac:dyDescent="0.25">
      <c r="A12" s="23"/>
      <c r="B12" s="288" t="str">
        <f>'Order Form'!B26:F26</f>
        <v xml:space="preserve"> </v>
      </c>
      <c r="C12" s="288"/>
      <c r="D12" s="288"/>
      <c r="E12" s="22" t="s">
        <v>12</v>
      </c>
      <c r="F12" s="66">
        <f>'Order Form'!H26</f>
        <v>0</v>
      </c>
    </row>
    <row r="13" spans="1:6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2" t="s">
        <v>13</v>
      </c>
      <c r="F13" s="66">
        <f>'Order Form'!H27</f>
        <v>0</v>
      </c>
    </row>
    <row r="14" spans="1:6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2" t="s">
        <v>14</v>
      </c>
      <c r="F14" s="24">
        <f>E33</f>
        <v>0</v>
      </c>
    </row>
    <row r="15" spans="1:6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2" t="s">
        <v>81</v>
      </c>
      <c r="F15" s="25">
        <f>F33</f>
        <v>0</v>
      </c>
    </row>
    <row r="16" spans="1:6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</row>
    <row r="17" spans="1:6" ht="18" customHeight="1" x14ac:dyDescent="0.2">
      <c r="A17" s="325"/>
      <c r="B17" s="328"/>
      <c r="C17" s="328"/>
      <c r="D17" s="328"/>
      <c r="E17" s="328"/>
      <c r="F17" s="328"/>
    </row>
    <row r="18" spans="1:6" ht="18" customHeight="1" x14ac:dyDescent="0.2">
      <c r="A18" s="325"/>
      <c r="B18" s="328"/>
      <c r="C18" s="328"/>
      <c r="D18" s="328"/>
      <c r="E18" s="328"/>
      <c r="F18" s="328"/>
    </row>
    <row r="19" spans="1:6" ht="18" customHeight="1" x14ac:dyDescent="0.2">
      <c r="A19" s="325"/>
      <c r="B19" s="328"/>
      <c r="C19" s="328"/>
      <c r="D19" s="328"/>
      <c r="E19" s="328"/>
      <c r="F19" s="328"/>
    </row>
    <row r="20" spans="1:6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</row>
    <row r="21" spans="1:6" ht="18" customHeight="1" x14ac:dyDescent="0.2">
      <c r="A21" s="320"/>
      <c r="B21" s="320"/>
      <c r="C21" s="320"/>
      <c r="D21" s="320"/>
      <c r="E21" s="320"/>
      <c r="F21" s="320"/>
    </row>
    <row r="22" spans="1:6" ht="18" x14ac:dyDescent="0.25">
      <c r="A22" s="297" t="s">
        <v>6</v>
      </c>
      <c r="B22" s="297"/>
      <c r="C22" s="297"/>
      <c r="D22" s="297"/>
      <c r="E22" s="297"/>
      <c r="F22" s="297"/>
    </row>
    <row r="23" spans="1:6" ht="18" x14ac:dyDescent="0.25">
      <c r="A23" s="298" t="s">
        <v>21</v>
      </c>
      <c r="B23" s="298"/>
      <c r="C23" s="298"/>
      <c r="D23" s="298"/>
      <c r="E23" s="298"/>
      <c r="F23" s="298"/>
    </row>
    <row r="24" spans="1:6" ht="18" x14ac:dyDescent="0.25">
      <c r="A24" s="302"/>
      <c r="B24" s="302"/>
      <c r="C24" s="302"/>
      <c r="D24" s="302"/>
      <c r="E24" s="302"/>
      <c r="F24" s="302"/>
    </row>
    <row r="25" spans="1:6" ht="18" x14ac:dyDescent="0.25">
      <c r="A25" s="316" t="s">
        <v>95</v>
      </c>
      <c r="B25" s="316"/>
      <c r="C25" s="316"/>
      <c r="D25" s="316"/>
      <c r="E25" s="316"/>
      <c r="F25" s="16">
        <v>1</v>
      </c>
    </row>
    <row r="26" spans="1:6" ht="18" x14ac:dyDescent="0.25">
      <c r="A26" s="4" t="s">
        <v>37</v>
      </c>
      <c r="B26" s="162">
        <v>10</v>
      </c>
      <c r="C26" s="309" t="s">
        <v>4</v>
      </c>
      <c r="D26" s="310"/>
      <c r="E26" s="162" t="s">
        <v>15</v>
      </c>
      <c r="F26" s="163" t="s">
        <v>16</v>
      </c>
    </row>
    <row r="27" spans="1:6" ht="18" x14ac:dyDescent="0.25">
      <c r="A27" s="96" t="s">
        <v>208</v>
      </c>
      <c r="B27" s="104">
        <v>0</v>
      </c>
      <c r="C27" s="311"/>
      <c r="D27" s="312"/>
      <c r="E27" s="105">
        <f t="shared" ref="E27:E33" si="0">SUM(B27:D27)</f>
        <v>0</v>
      </c>
      <c r="F27" s="103">
        <f>E27*$F$25</f>
        <v>0</v>
      </c>
    </row>
    <row r="28" spans="1:6" ht="18" x14ac:dyDescent="0.25">
      <c r="A28" s="96" t="s">
        <v>209</v>
      </c>
      <c r="B28" s="104">
        <v>0</v>
      </c>
      <c r="C28" s="311"/>
      <c r="D28" s="312"/>
      <c r="E28" s="105">
        <f t="shared" si="0"/>
        <v>0</v>
      </c>
      <c r="F28" s="103">
        <f t="shared" ref="F28:F33" si="1">E28*$F$25</f>
        <v>0</v>
      </c>
    </row>
    <row r="29" spans="1:6" ht="18" x14ac:dyDescent="0.25">
      <c r="A29" s="96" t="s">
        <v>210</v>
      </c>
      <c r="B29" s="104">
        <v>0</v>
      </c>
      <c r="C29" s="311"/>
      <c r="D29" s="312"/>
      <c r="E29" s="105">
        <f t="shared" si="0"/>
        <v>0</v>
      </c>
      <c r="F29" s="103">
        <f t="shared" si="1"/>
        <v>0</v>
      </c>
    </row>
    <row r="30" spans="1:6" ht="18" x14ac:dyDescent="0.25">
      <c r="A30" s="96" t="s">
        <v>211</v>
      </c>
      <c r="B30" s="104">
        <v>0</v>
      </c>
      <c r="C30" s="311"/>
      <c r="D30" s="312"/>
      <c r="E30" s="105">
        <f t="shared" si="0"/>
        <v>0</v>
      </c>
      <c r="F30" s="103">
        <f t="shared" si="1"/>
        <v>0</v>
      </c>
    </row>
    <row r="31" spans="1:6" ht="18" x14ac:dyDescent="0.25">
      <c r="A31" s="96" t="s">
        <v>212</v>
      </c>
      <c r="B31" s="104">
        <v>0</v>
      </c>
      <c r="C31" s="311"/>
      <c r="D31" s="312"/>
      <c r="E31" s="105">
        <f t="shared" si="0"/>
        <v>0</v>
      </c>
      <c r="F31" s="103">
        <f t="shared" si="1"/>
        <v>0</v>
      </c>
    </row>
    <row r="32" spans="1:6" ht="18" x14ac:dyDescent="0.25">
      <c r="A32" s="96" t="s">
        <v>213</v>
      </c>
      <c r="B32" s="104">
        <v>0</v>
      </c>
      <c r="C32" s="311"/>
      <c r="D32" s="312"/>
      <c r="E32" s="105">
        <f t="shared" si="0"/>
        <v>0</v>
      </c>
      <c r="F32" s="103">
        <f t="shared" si="1"/>
        <v>0</v>
      </c>
    </row>
    <row r="33" spans="1:6" ht="18" x14ac:dyDescent="0.25">
      <c r="A33" s="20" t="s">
        <v>1</v>
      </c>
      <c r="B33" s="31">
        <f>SUM(B27:B32)</f>
        <v>0</v>
      </c>
      <c r="C33" s="313"/>
      <c r="D33" s="314"/>
      <c r="E33" s="31">
        <f t="shared" si="0"/>
        <v>0</v>
      </c>
      <c r="F33" s="103">
        <f t="shared" si="1"/>
        <v>0</v>
      </c>
    </row>
    <row r="34" spans="1:6" ht="18" x14ac:dyDescent="0.25">
      <c r="A34" s="315"/>
      <c r="B34" s="315"/>
      <c r="C34" s="315"/>
      <c r="D34" s="315"/>
      <c r="E34" s="315"/>
      <c r="F34" s="315"/>
    </row>
    <row r="35" spans="1:6" ht="18" x14ac:dyDescent="0.25">
      <c r="A35" s="301" t="s">
        <v>20</v>
      </c>
      <c r="B35" s="301"/>
      <c r="C35" s="301"/>
      <c r="D35" s="301"/>
      <c r="E35" s="301"/>
      <c r="F35" s="301"/>
    </row>
  </sheetData>
  <mergeCells count="27">
    <mergeCell ref="B6:D6"/>
    <mergeCell ref="E6:F6"/>
    <mergeCell ref="A1:F1"/>
    <mergeCell ref="A2:F2"/>
    <mergeCell ref="A3:F3"/>
    <mergeCell ref="A4:F4"/>
    <mergeCell ref="A5:F5"/>
    <mergeCell ref="B20:F20"/>
    <mergeCell ref="A7:F7"/>
    <mergeCell ref="A8:F8"/>
    <mergeCell ref="A9:F9"/>
    <mergeCell ref="B10:D10"/>
    <mergeCell ref="B11:D11"/>
    <mergeCell ref="B12:D12"/>
    <mergeCell ref="B13:D13"/>
    <mergeCell ref="B14:D14"/>
    <mergeCell ref="B15:D15"/>
    <mergeCell ref="A16:A19"/>
    <mergeCell ref="B16:F19"/>
    <mergeCell ref="A21:F21"/>
    <mergeCell ref="A22:F22"/>
    <mergeCell ref="A23:F23"/>
    <mergeCell ref="A24:F24"/>
    <mergeCell ref="A25:E25"/>
    <mergeCell ref="A35:F35"/>
    <mergeCell ref="C26:D33"/>
    <mergeCell ref="A34:F34"/>
  </mergeCells>
  <phoneticPr fontId="0" type="noConversion"/>
  <hyperlinks>
    <hyperlink ref="A23:F23" location="'Order Form'!A1" display="Back to Order Form" xr:uid="{00000000-0004-0000-1900-000000000000}"/>
    <hyperlink ref="E6:F6" r:id="rId1" display="Email" xr:uid="{00000000-0004-0000-1900-000001000000}"/>
    <hyperlink ref="A8:F8" location="'Order Form'!A1" display="Back to Order Form" xr:uid="{00000000-0004-0000-1900-000002000000}"/>
    <hyperlink ref="A8" r:id="rId2" display="=@now()" xr:uid="{00000000-0004-0000-1900-000003000000}"/>
  </hyperlinks>
  <pageMargins left="0.75" right="0.75" top="1" bottom="1" header="0.5" footer="0.5"/>
  <pageSetup scale="61" orientation="landscape" horizontalDpi="300" verticalDpi="300" r:id="rId3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2"/>
  <dimension ref="A1:H41"/>
  <sheetViews>
    <sheetView showZeros="0" topLeftCell="A22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4" max="4" width="12.85546875" customWidth="1"/>
    <col min="5" max="5" width="11.7109375" customWidth="1"/>
    <col min="6" max="6" width="15.28515625" customWidth="1"/>
    <col min="7" max="7" width="15.85546875" customWidth="1"/>
    <col min="8" max="8" width="38.140625" customWidth="1"/>
  </cols>
  <sheetData>
    <row r="1" spans="1:8" ht="30" x14ac:dyDescent="0.2">
      <c r="A1" s="296" t="s">
        <v>5</v>
      </c>
      <c r="B1" s="296"/>
      <c r="C1" s="296"/>
      <c r="D1" s="296"/>
      <c r="E1" s="296"/>
      <c r="F1" s="296"/>
      <c r="G1" s="296"/>
      <c r="H1" s="296"/>
    </row>
    <row r="2" spans="1:8" ht="18" x14ac:dyDescent="0.25">
      <c r="A2" s="297" t="s">
        <v>0</v>
      </c>
      <c r="B2" s="297"/>
      <c r="C2" s="297"/>
      <c r="D2" s="297"/>
      <c r="E2" s="297"/>
      <c r="F2" s="297"/>
      <c r="G2" s="297"/>
      <c r="H2" s="297"/>
    </row>
    <row r="3" spans="1:8" ht="18" x14ac:dyDescent="0.25">
      <c r="A3" s="297" t="s">
        <v>215</v>
      </c>
      <c r="B3" s="297"/>
      <c r="C3" s="297"/>
      <c r="D3" s="297"/>
      <c r="E3" s="297"/>
      <c r="F3" s="297"/>
      <c r="G3" s="297"/>
      <c r="H3" s="297"/>
    </row>
    <row r="4" spans="1:8" ht="18" x14ac:dyDescent="0.25">
      <c r="A4" s="297" t="s">
        <v>10</v>
      </c>
      <c r="B4" s="297"/>
      <c r="C4" s="297"/>
      <c r="D4" s="297"/>
      <c r="E4" s="297"/>
      <c r="F4" s="297"/>
      <c r="G4" s="297"/>
      <c r="H4" s="297"/>
    </row>
    <row r="5" spans="1:8" ht="18" x14ac:dyDescent="0.25">
      <c r="A5" s="297"/>
      <c r="B5" s="297"/>
      <c r="C5" s="297"/>
      <c r="D5" s="297"/>
      <c r="E5" s="297"/>
      <c r="F5" s="297"/>
      <c r="G5" s="297"/>
      <c r="H5" s="297"/>
    </row>
    <row r="6" spans="1:8" ht="18" x14ac:dyDescent="0.25">
      <c r="A6" s="3" t="s">
        <v>4</v>
      </c>
      <c r="B6" s="297" t="s">
        <v>4</v>
      </c>
      <c r="C6" s="297"/>
      <c r="D6" s="297"/>
      <c r="E6" s="297"/>
      <c r="F6" s="297"/>
      <c r="G6" s="295" t="s">
        <v>7</v>
      </c>
      <c r="H6" s="295"/>
    </row>
    <row r="7" spans="1:8" ht="18" x14ac:dyDescent="0.25">
      <c r="A7" s="297"/>
      <c r="B7" s="297"/>
      <c r="C7" s="297"/>
      <c r="D7" s="297"/>
      <c r="E7" s="297"/>
      <c r="F7" s="297"/>
      <c r="G7" s="297"/>
      <c r="H7" s="297"/>
    </row>
    <row r="8" spans="1:8" s="123" customFormat="1" ht="18" x14ac:dyDescent="0.25">
      <c r="A8" s="366">
        <f ca="1">NOW()</f>
        <v>44848.553672685186</v>
      </c>
      <c r="B8" s="366"/>
      <c r="C8" s="366"/>
      <c r="D8" s="366"/>
      <c r="E8" s="366"/>
      <c r="F8" s="366"/>
      <c r="G8" s="366"/>
      <c r="H8" s="366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11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G39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H39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2.5</v>
      </c>
    </row>
    <row r="26" spans="1:8" ht="18" x14ac:dyDescent="0.25">
      <c r="A26" s="4" t="s">
        <v>214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 t="s">
        <v>15</v>
      </c>
      <c r="H26" s="163" t="s">
        <v>16</v>
      </c>
    </row>
    <row r="27" spans="1:8" ht="18" x14ac:dyDescent="0.25">
      <c r="A27" s="13" t="s">
        <v>216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31">
        <f>SUM(B27:F27)</f>
        <v>0</v>
      </c>
      <c r="H27" s="32">
        <f>G27*$H$25</f>
        <v>0</v>
      </c>
    </row>
    <row r="28" spans="1:8" ht="18" x14ac:dyDescent="0.25">
      <c r="A28" s="13" t="s">
        <v>217</v>
      </c>
      <c r="B28" s="35">
        <v>0</v>
      </c>
      <c r="C28" s="29">
        <v>0</v>
      </c>
      <c r="D28" s="29">
        <v>0</v>
      </c>
      <c r="E28" s="29">
        <v>0</v>
      </c>
      <c r="F28" s="29">
        <v>0</v>
      </c>
      <c r="G28" s="31">
        <f t="shared" ref="G28:G38" si="0">SUM(B28:F28)</f>
        <v>0</v>
      </c>
      <c r="H28" s="32">
        <f t="shared" ref="H28:H38" si="1">G28*$H$25</f>
        <v>0</v>
      </c>
    </row>
    <row r="29" spans="1:8" ht="18" x14ac:dyDescent="0.25">
      <c r="A29" s="13" t="s">
        <v>218</v>
      </c>
      <c r="B29" s="35">
        <v>0</v>
      </c>
      <c r="C29" s="29">
        <v>0</v>
      </c>
      <c r="D29" s="29">
        <v>0</v>
      </c>
      <c r="E29" s="29">
        <v>0</v>
      </c>
      <c r="F29" s="29">
        <v>0</v>
      </c>
      <c r="G29" s="31">
        <f t="shared" si="0"/>
        <v>0</v>
      </c>
      <c r="H29" s="32">
        <f t="shared" si="1"/>
        <v>0</v>
      </c>
    </row>
    <row r="30" spans="1:8" ht="18" x14ac:dyDescent="0.25">
      <c r="A30" s="13" t="s">
        <v>219</v>
      </c>
      <c r="B30" s="35">
        <v>0</v>
      </c>
      <c r="C30" s="29">
        <v>0</v>
      </c>
      <c r="D30" s="29">
        <v>0</v>
      </c>
      <c r="E30" s="29">
        <v>0</v>
      </c>
      <c r="F30" s="29">
        <v>0</v>
      </c>
      <c r="G30" s="31">
        <f t="shared" si="0"/>
        <v>0</v>
      </c>
      <c r="H30" s="32">
        <f t="shared" si="1"/>
        <v>0</v>
      </c>
    </row>
    <row r="31" spans="1:8" ht="18" x14ac:dyDescent="0.25">
      <c r="A31" s="13" t="s">
        <v>226</v>
      </c>
      <c r="B31" s="35">
        <v>0</v>
      </c>
      <c r="C31" s="29">
        <v>0</v>
      </c>
      <c r="D31" s="29">
        <v>0</v>
      </c>
      <c r="E31" s="29">
        <v>0</v>
      </c>
      <c r="F31" s="29">
        <v>0</v>
      </c>
      <c r="G31" s="31">
        <f t="shared" si="0"/>
        <v>0</v>
      </c>
      <c r="H31" s="32">
        <f t="shared" si="1"/>
        <v>0</v>
      </c>
    </row>
    <row r="32" spans="1:8" ht="18" x14ac:dyDescent="0.25">
      <c r="A32" s="13" t="s">
        <v>220</v>
      </c>
      <c r="B32" s="35">
        <v>0</v>
      </c>
      <c r="C32" s="29">
        <v>0</v>
      </c>
      <c r="D32" s="29">
        <v>0</v>
      </c>
      <c r="E32" s="29">
        <v>0</v>
      </c>
      <c r="F32" s="29">
        <v>0</v>
      </c>
      <c r="G32" s="31">
        <f t="shared" si="0"/>
        <v>0</v>
      </c>
      <c r="H32" s="32">
        <f t="shared" si="1"/>
        <v>0</v>
      </c>
    </row>
    <row r="33" spans="1:8" ht="18" x14ac:dyDescent="0.25">
      <c r="A33" s="13" t="s">
        <v>221</v>
      </c>
      <c r="B33" s="35">
        <v>0</v>
      </c>
      <c r="C33" s="29">
        <v>0</v>
      </c>
      <c r="D33" s="29">
        <v>0</v>
      </c>
      <c r="E33" s="29">
        <v>0</v>
      </c>
      <c r="F33" s="29">
        <v>0</v>
      </c>
      <c r="G33" s="31">
        <f t="shared" si="0"/>
        <v>0</v>
      </c>
      <c r="H33" s="32">
        <f t="shared" si="1"/>
        <v>0</v>
      </c>
    </row>
    <row r="34" spans="1:8" ht="18" x14ac:dyDescent="0.25">
      <c r="A34" s="13" t="s">
        <v>222</v>
      </c>
      <c r="B34" s="35">
        <v>0</v>
      </c>
      <c r="C34" s="29">
        <v>0</v>
      </c>
      <c r="D34" s="29">
        <v>0</v>
      </c>
      <c r="E34" s="29">
        <v>0</v>
      </c>
      <c r="F34" s="29">
        <v>0</v>
      </c>
      <c r="G34" s="31">
        <f t="shared" si="0"/>
        <v>0</v>
      </c>
      <c r="H34" s="32">
        <f t="shared" si="1"/>
        <v>0</v>
      </c>
    </row>
    <row r="35" spans="1:8" ht="18" x14ac:dyDescent="0.25">
      <c r="A35" s="13" t="s">
        <v>223</v>
      </c>
      <c r="B35" s="35">
        <v>0</v>
      </c>
      <c r="C35" s="29">
        <v>0</v>
      </c>
      <c r="D35" s="29">
        <v>0</v>
      </c>
      <c r="E35" s="29">
        <v>0</v>
      </c>
      <c r="F35" s="29">
        <v>0</v>
      </c>
      <c r="G35" s="31">
        <f t="shared" si="0"/>
        <v>0</v>
      </c>
      <c r="H35" s="32">
        <f t="shared" si="1"/>
        <v>0</v>
      </c>
    </row>
    <row r="36" spans="1:8" ht="18" x14ac:dyDescent="0.25">
      <c r="A36" s="13" t="s">
        <v>224</v>
      </c>
      <c r="B36" s="35">
        <v>0</v>
      </c>
      <c r="C36" s="29">
        <v>0</v>
      </c>
      <c r="D36" s="29">
        <v>0</v>
      </c>
      <c r="E36" s="29">
        <v>0</v>
      </c>
      <c r="F36" s="29">
        <v>0</v>
      </c>
      <c r="G36" s="31">
        <f t="shared" si="0"/>
        <v>0</v>
      </c>
      <c r="H36" s="32">
        <f t="shared" si="1"/>
        <v>0</v>
      </c>
    </row>
    <row r="37" spans="1:8" ht="18" x14ac:dyDescent="0.25">
      <c r="A37" s="13" t="s">
        <v>225</v>
      </c>
      <c r="B37" s="35">
        <v>0</v>
      </c>
      <c r="C37" s="29">
        <v>0</v>
      </c>
      <c r="D37" s="29">
        <v>0</v>
      </c>
      <c r="E37" s="29">
        <v>0</v>
      </c>
      <c r="F37" s="29">
        <v>0</v>
      </c>
      <c r="G37" s="31">
        <f t="shared" si="0"/>
        <v>0</v>
      </c>
      <c r="H37" s="32">
        <f t="shared" si="1"/>
        <v>0</v>
      </c>
    </row>
    <row r="38" spans="1:8" ht="18" x14ac:dyDescent="0.25">
      <c r="A38" s="13"/>
      <c r="B38" s="35">
        <v>0</v>
      </c>
      <c r="C38" s="29"/>
      <c r="D38" s="29"/>
      <c r="E38" s="29"/>
      <c r="F38" s="29"/>
      <c r="G38" s="31">
        <f t="shared" si="0"/>
        <v>0</v>
      </c>
      <c r="H38" s="32">
        <f t="shared" si="1"/>
        <v>0</v>
      </c>
    </row>
    <row r="39" spans="1:8" ht="18" x14ac:dyDescent="0.25">
      <c r="A39" s="20" t="s">
        <v>1</v>
      </c>
      <c r="B39" s="31">
        <f>SUM(B27:B38)</f>
        <v>0</v>
      </c>
      <c r="C39" s="37">
        <f>SUM(C27:C38)</f>
        <v>0</v>
      </c>
      <c r="D39" s="37">
        <f>SUM(D27:D38)</f>
        <v>0</v>
      </c>
      <c r="E39" s="37">
        <f>SUM(E27:E38)</f>
        <v>0</v>
      </c>
      <c r="F39" s="37">
        <f>SUM(F27:F38)</f>
        <v>0</v>
      </c>
      <c r="G39" s="31">
        <f>SUM(B39:F39)</f>
        <v>0</v>
      </c>
      <c r="H39" s="32">
        <f>SUM(H27:H38)</f>
        <v>0</v>
      </c>
    </row>
    <row r="40" spans="1:8" ht="18" x14ac:dyDescent="0.25">
      <c r="A40" s="315"/>
      <c r="B40" s="315"/>
      <c r="C40" s="315"/>
      <c r="D40" s="315"/>
      <c r="E40" s="315"/>
      <c r="F40" s="315"/>
      <c r="G40" s="315"/>
      <c r="H40" s="315"/>
    </row>
    <row r="41" spans="1:8" ht="18" x14ac:dyDescent="0.25">
      <c r="A41" s="301" t="s">
        <v>20</v>
      </c>
      <c r="B41" s="301"/>
      <c r="C41" s="301"/>
      <c r="D41" s="301"/>
      <c r="E41" s="301"/>
      <c r="F41" s="301"/>
      <c r="G41" s="301"/>
      <c r="H41" s="301"/>
    </row>
  </sheetData>
  <mergeCells count="26">
    <mergeCell ref="A40:H40"/>
    <mergeCell ref="A41:H41"/>
    <mergeCell ref="A22:H22"/>
    <mergeCell ref="A23:H23"/>
    <mergeCell ref="A24:H24"/>
    <mergeCell ref="A25:G25"/>
    <mergeCell ref="A21:H21"/>
    <mergeCell ref="B12:F12"/>
    <mergeCell ref="B13:F13"/>
    <mergeCell ref="B14:F14"/>
    <mergeCell ref="B15:F15"/>
    <mergeCell ref="G6:H6"/>
    <mergeCell ref="A7:H7"/>
    <mergeCell ref="A16:A19"/>
    <mergeCell ref="B16:H19"/>
    <mergeCell ref="B20:H20"/>
    <mergeCell ref="A1:H1"/>
    <mergeCell ref="A2:H2"/>
    <mergeCell ref="A3:H3"/>
    <mergeCell ref="A4:H4"/>
    <mergeCell ref="A8:H8"/>
    <mergeCell ref="A9:H9"/>
    <mergeCell ref="B10:F10"/>
    <mergeCell ref="B11:F11"/>
    <mergeCell ref="A5:H5"/>
    <mergeCell ref="B6:F6"/>
  </mergeCells>
  <phoneticPr fontId="0" type="noConversion"/>
  <hyperlinks>
    <hyperlink ref="A23:H23" location="'Order Form'!A1" display="Back to Order Form" xr:uid="{00000000-0004-0000-1A00-000000000000}"/>
    <hyperlink ref="G6:H6" r:id="rId1" display="Email" xr:uid="{00000000-0004-0000-1A00-000001000000}"/>
    <hyperlink ref="A8:H8" location="'Order Form'!A1" display="Back to Order Form" xr:uid="{00000000-0004-0000-1A00-000002000000}"/>
    <hyperlink ref="A8" r:id="rId2" display="=@now() " xr:uid="{00000000-0004-0000-1A00-000003000000}"/>
  </hyperlinks>
  <pageMargins left="0.75" right="0.75" top="1" bottom="1" header="0.5" footer="0.5"/>
  <pageSetup scale="65" fitToHeight="2" orientation="landscape" horizontalDpi="300" verticalDpi="300" r:id="rId3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3">
    <pageSetUpPr fitToPage="1"/>
  </sheetPr>
  <dimension ref="A1:H32"/>
  <sheetViews>
    <sheetView showZeros="0" topLeftCell="A12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5" width="11.7109375" customWidth="1"/>
    <col min="6" max="6" width="18.7109375" customWidth="1"/>
    <col min="7" max="7" width="15.85546875" customWidth="1"/>
    <col min="8" max="8" width="38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227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20.100000000000001" customHeight="1" x14ac:dyDescent="0.25">
      <c r="A8" s="343">
        <f ca="1">NOW()</f>
        <v>44848.553672685186</v>
      </c>
      <c r="B8" s="344"/>
      <c r="C8" s="344"/>
      <c r="D8" s="344"/>
      <c r="E8" s="344"/>
      <c r="F8" s="344"/>
      <c r="G8" s="344"/>
      <c r="H8" s="344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680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G30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H30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1.5</v>
      </c>
    </row>
    <row r="26" spans="1:8" ht="18" x14ac:dyDescent="0.25">
      <c r="A26" s="4" t="s">
        <v>227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 t="s">
        <v>15</v>
      </c>
      <c r="H26" s="163" t="s">
        <v>16</v>
      </c>
    </row>
    <row r="27" spans="1:8" ht="18" x14ac:dyDescent="0.25">
      <c r="A27" s="13" t="s">
        <v>228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31">
        <f>SUM(B27:F27)</f>
        <v>0</v>
      </c>
      <c r="H27" s="32">
        <f>G27*$H$25</f>
        <v>0</v>
      </c>
    </row>
    <row r="28" spans="1:8" ht="18" x14ac:dyDescent="0.25">
      <c r="A28" s="13" t="s">
        <v>229</v>
      </c>
      <c r="B28" s="35">
        <v>0</v>
      </c>
      <c r="C28" s="29">
        <v>0</v>
      </c>
      <c r="D28" s="29">
        <v>0</v>
      </c>
      <c r="E28" s="29">
        <v>0</v>
      </c>
      <c r="F28" s="29">
        <v>0</v>
      </c>
      <c r="G28" s="31">
        <f>SUM(B28:F28)</f>
        <v>0</v>
      </c>
      <c r="H28" s="32">
        <f>G28*$H$25</f>
        <v>0</v>
      </c>
    </row>
    <row r="29" spans="1:8" ht="18" x14ac:dyDescent="0.25">
      <c r="A29" s="13"/>
      <c r="B29" s="35"/>
      <c r="C29" s="29"/>
      <c r="D29" s="29"/>
      <c r="E29" s="29"/>
      <c r="F29" s="29"/>
      <c r="G29" s="31"/>
      <c r="H29" s="32">
        <f>G29*$H$25</f>
        <v>0</v>
      </c>
    </row>
    <row r="30" spans="1:8" ht="18" x14ac:dyDescent="0.25">
      <c r="A30" s="20" t="s">
        <v>1</v>
      </c>
      <c r="B30" s="31">
        <f>SUM(B27:B29)</f>
        <v>0</v>
      </c>
      <c r="C30" s="37">
        <f>SUM(C27:C29)</f>
        <v>0</v>
      </c>
      <c r="D30" s="37">
        <f>SUM(D27:D29)</f>
        <v>0</v>
      </c>
      <c r="E30" s="37">
        <f>SUM(E27:E29)</f>
        <v>0</v>
      </c>
      <c r="F30" s="37">
        <f>SUM(F27:F29)</f>
        <v>0</v>
      </c>
      <c r="G30" s="31">
        <f>SUM(B30:F30)</f>
        <v>0</v>
      </c>
      <c r="H30" s="32">
        <f>SUM(H27:H29)</f>
        <v>0</v>
      </c>
    </row>
    <row r="31" spans="1:8" x14ac:dyDescent="0.25">
      <c r="A31" s="315"/>
      <c r="B31" s="315"/>
      <c r="C31" s="315"/>
      <c r="D31" s="315"/>
      <c r="E31" s="315"/>
      <c r="F31" s="315"/>
      <c r="G31" s="315"/>
      <c r="H31" s="315"/>
    </row>
    <row r="32" spans="1:8" ht="18" x14ac:dyDescent="0.25">
      <c r="A32" s="301" t="s">
        <v>20</v>
      </c>
      <c r="B32" s="301"/>
      <c r="C32" s="301"/>
      <c r="D32" s="301"/>
      <c r="E32" s="301"/>
      <c r="F32" s="301"/>
      <c r="G32" s="301"/>
      <c r="H32" s="301"/>
    </row>
  </sheetData>
  <mergeCells count="26">
    <mergeCell ref="A31:H31"/>
    <mergeCell ref="A32:H32"/>
    <mergeCell ref="A22:H22"/>
    <mergeCell ref="A23:H23"/>
    <mergeCell ref="A24:H24"/>
    <mergeCell ref="A25:G25"/>
    <mergeCell ref="A21:H21"/>
    <mergeCell ref="B12:F12"/>
    <mergeCell ref="B13:F13"/>
    <mergeCell ref="B14:F14"/>
    <mergeCell ref="B15:F15"/>
    <mergeCell ref="G6:H6"/>
    <mergeCell ref="A7:H7"/>
    <mergeCell ref="A16:A19"/>
    <mergeCell ref="B16:H19"/>
    <mergeCell ref="B20:H20"/>
    <mergeCell ref="A1:H1"/>
    <mergeCell ref="A2:H2"/>
    <mergeCell ref="A3:H3"/>
    <mergeCell ref="A4:H4"/>
    <mergeCell ref="A8:H8"/>
    <mergeCell ref="A9:H9"/>
    <mergeCell ref="B10:F10"/>
    <mergeCell ref="B11:F11"/>
    <mergeCell ref="A5:H5"/>
    <mergeCell ref="B6:F6"/>
  </mergeCells>
  <phoneticPr fontId="0" type="noConversion"/>
  <hyperlinks>
    <hyperlink ref="A23:H23" location="'Order Form'!A1" display="Back to Order Form" xr:uid="{00000000-0004-0000-1B00-000000000000}"/>
    <hyperlink ref="G6:H6" r:id="rId1" display="Email" xr:uid="{00000000-0004-0000-1B00-000001000000}"/>
    <hyperlink ref="A8" r:id="rId2" display="=@now()" xr:uid="{00000000-0004-0000-1B00-000002000000}"/>
  </hyperlinks>
  <pageMargins left="0.75" right="0.75" top="1" bottom="1" header="0.5" footer="0.5"/>
  <pageSetup scale="67" orientation="landscape" horizontalDpi="4294967293" verticalDpi="0" r:id="rId3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4"/>
  <dimension ref="A1:H32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41.85546875" customWidth="1"/>
    <col min="2" max="2" width="14.5703125" customWidth="1"/>
    <col min="3" max="3" width="13.7109375" customWidth="1"/>
    <col min="4" max="4" width="12.85546875" customWidth="1"/>
    <col min="5" max="5" width="12" customWidth="1"/>
    <col min="6" max="6" width="14.42578125" customWidth="1"/>
    <col min="7" max="7" width="15.85546875" customWidth="1"/>
    <col min="8" max="8" width="42.2851562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38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680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G30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H30</f>
        <v>0</v>
      </c>
    </row>
    <row r="16" spans="1:8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1.5</v>
      </c>
    </row>
    <row r="26" spans="1:8" ht="18" x14ac:dyDescent="0.25">
      <c r="A26" s="4" t="s">
        <v>38</v>
      </c>
      <c r="B26" s="309" t="s">
        <v>4</v>
      </c>
      <c r="C26" s="310"/>
      <c r="D26" s="162">
        <v>6</v>
      </c>
      <c r="E26" s="309" t="s">
        <v>4</v>
      </c>
      <c r="F26" s="310"/>
      <c r="G26" s="162" t="s">
        <v>15</v>
      </c>
      <c r="H26" s="163" t="s">
        <v>16</v>
      </c>
    </row>
    <row r="27" spans="1:8" ht="18" x14ac:dyDescent="0.25">
      <c r="A27" s="13" t="s">
        <v>230</v>
      </c>
      <c r="B27" s="311"/>
      <c r="C27" s="312"/>
      <c r="D27" s="29">
        <v>0</v>
      </c>
      <c r="E27" s="311"/>
      <c r="F27" s="312"/>
      <c r="G27" s="31">
        <f>D27</f>
        <v>0</v>
      </c>
      <c r="H27" s="32">
        <f>G27*$H$25</f>
        <v>0</v>
      </c>
    </row>
    <row r="28" spans="1:8" ht="18" x14ac:dyDescent="0.25">
      <c r="A28" s="13" t="s">
        <v>231</v>
      </c>
      <c r="B28" s="311"/>
      <c r="C28" s="312"/>
      <c r="D28" s="29">
        <v>0</v>
      </c>
      <c r="E28" s="311"/>
      <c r="F28" s="312"/>
      <c r="G28" s="31">
        <f>D28</f>
        <v>0</v>
      </c>
      <c r="H28" s="32">
        <f>G28*$H$25</f>
        <v>0</v>
      </c>
    </row>
    <row r="29" spans="1:8" ht="18" x14ac:dyDescent="0.25">
      <c r="A29" s="13"/>
      <c r="B29" s="311"/>
      <c r="C29" s="312"/>
      <c r="D29" s="29">
        <v>0</v>
      </c>
      <c r="E29" s="311"/>
      <c r="F29" s="312"/>
      <c r="G29" s="31">
        <v>0</v>
      </c>
      <c r="H29" s="32">
        <v>0</v>
      </c>
    </row>
    <row r="30" spans="1:8" ht="18" x14ac:dyDescent="0.25">
      <c r="A30" s="20" t="s">
        <v>1</v>
      </c>
      <c r="B30" s="313"/>
      <c r="C30" s="314"/>
      <c r="D30" s="29">
        <f>SUM(D27:D29)</f>
        <v>0</v>
      </c>
      <c r="E30" s="313"/>
      <c r="F30" s="314"/>
      <c r="G30" s="31">
        <f>D30</f>
        <v>0</v>
      </c>
      <c r="H30" s="32">
        <f>H27+H28</f>
        <v>0</v>
      </c>
    </row>
    <row r="31" spans="1:8" ht="18" x14ac:dyDescent="0.25">
      <c r="A31" s="315"/>
      <c r="B31" s="315"/>
      <c r="C31" s="315"/>
      <c r="D31" s="315"/>
      <c r="E31" s="315"/>
      <c r="F31" s="315"/>
      <c r="G31" s="315"/>
      <c r="H31" s="315"/>
    </row>
    <row r="32" spans="1:8" ht="18" x14ac:dyDescent="0.25">
      <c r="A32" s="301" t="s">
        <v>20</v>
      </c>
      <c r="B32" s="301"/>
      <c r="C32" s="301"/>
      <c r="D32" s="301"/>
      <c r="E32" s="301"/>
      <c r="F32" s="301"/>
      <c r="G32" s="301"/>
      <c r="H32" s="301"/>
    </row>
  </sheetData>
  <sheetProtection selectLockedCells="1"/>
  <mergeCells count="28">
    <mergeCell ref="A31:H31"/>
    <mergeCell ref="A32:H32"/>
    <mergeCell ref="A22:H22"/>
    <mergeCell ref="A23:H23"/>
    <mergeCell ref="A24:H24"/>
    <mergeCell ref="A25:G25"/>
    <mergeCell ref="A7:H7"/>
    <mergeCell ref="A16:A19"/>
    <mergeCell ref="B16:H19"/>
    <mergeCell ref="B20:H20"/>
    <mergeCell ref="A21:H21"/>
    <mergeCell ref="B12:F12"/>
    <mergeCell ref="B13:F13"/>
    <mergeCell ref="B14:F14"/>
    <mergeCell ref="B15:F15"/>
    <mergeCell ref="A1:H1"/>
    <mergeCell ref="A2:H2"/>
    <mergeCell ref="A3:H3"/>
    <mergeCell ref="A4:H4"/>
    <mergeCell ref="B26:C30"/>
    <mergeCell ref="E26:F30"/>
    <mergeCell ref="A8:H8"/>
    <mergeCell ref="A9:H9"/>
    <mergeCell ref="B10:F10"/>
    <mergeCell ref="B11:F11"/>
    <mergeCell ref="A5:H5"/>
    <mergeCell ref="B6:F6"/>
    <mergeCell ref="G6:H6"/>
  </mergeCells>
  <phoneticPr fontId="0" type="noConversion"/>
  <hyperlinks>
    <hyperlink ref="A23:H23" location="'Order Form'!A1" display="Back to Order Form" xr:uid="{00000000-0004-0000-1C00-000000000000}"/>
    <hyperlink ref="G6:H6" r:id="rId1" display="Email" xr:uid="{00000000-0004-0000-1C00-000001000000}"/>
    <hyperlink ref="A8" r:id="rId2" display="=@now()" xr:uid="{00000000-0004-0000-1C00-000002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I32"/>
  <sheetViews>
    <sheetView showZeros="0" topLeftCell="A23" workbookViewId="0">
      <selection activeCell="A38" sqref="A38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38.140625" customWidth="1"/>
  </cols>
  <sheetData>
    <row r="1" spans="1:9" ht="30" x14ac:dyDescent="0.2">
      <c r="A1" s="296" t="s">
        <v>5</v>
      </c>
      <c r="B1" s="296"/>
      <c r="C1" s="296"/>
      <c r="D1" s="296"/>
      <c r="E1" s="296"/>
      <c r="F1" s="296"/>
      <c r="G1" s="296"/>
      <c r="H1" s="296"/>
      <c r="I1" s="296"/>
    </row>
    <row r="2" spans="1:9" ht="18" x14ac:dyDescent="0.25">
      <c r="A2" s="297" t="s">
        <v>0</v>
      </c>
      <c r="B2" s="297"/>
      <c r="C2" s="297"/>
      <c r="D2" s="297"/>
      <c r="E2" s="297"/>
      <c r="F2" s="297"/>
      <c r="G2" s="297"/>
      <c r="H2" s="297"/>
      <c r="I2" s="297"/>
    </row>
    <row r="3" spans="1:9" ht="18" x14ac:dyDescent="0.25">
      <c r="A3" s="297" t="s">
        <v>9</v>
      </c>
      <c r="B3" s="297"/>
      <c r="C3" s="297"/>
      <c r="D3" s="297"/>
      <c r="E3" s="297"/>
      <c r="F3" s="297"/>
      <c r="G3" s="297"/>
      <c r="H3" s="297"/>
      <c r="I3" s="297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s="113" customFormat="1" ht="20.100000000000001" customHeight="1" x14ac:dyDescent="0.25">
      <c r="A8" s="294">
        <f ca="1">NOW()</f>
        <v>44848.553672685186</v>
      </c>
      <c r="B8" s="300"/>
      <c r="C8" s="300"/>
      <c r="D8" s="300"/>
      <c r="E8" s="300"/>
      <c r="F8" s="300"/>
      <c r="G8" s="300"/>
      <c r="H8" s="300"/>
      <c r="I8" s="300"/>
    </row>
    <row r="9" spans="1:9" ht="18" customHeight="1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93" t="str">
        <f>'Order Form'!B25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</f>
        <v xml:space="preserve"> </v>
      </c>
      <c r="C13" s="288"/>
      <c r="D13" s="288"/>
      <c r="E13" s="288"/>
      <c r="F13" s="288"/>
      <c r="G13" s="288"/>
      <c r="H13" s="22" t="s">
        <v>13</v>
      </c>
      <c r="I13" s="21">
        <f>'Order Form'!H27:J27</f>
        <v>0</v>
      </c>
    </row>
    <row r="14" spans="1:9" ht="18" x14ac:dyDescent="0.25">
      <c r="A14" s="23" t="s">
        <v>678</v>
      </c>
      <c r="B14" s="288" t="str">
        <f>'Order Form'!B28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H30</f>
        <v>0</v>
      </c>
    </row>
    <row r="15" spans="1:9" ht="18" x14ac:dyDescent="0.25">
      <c r="A15" s="23" t="s">
        <v>8</v>
      </c>
      <c r="B15" s="288" t="str">
        <f>'Order Form'!B29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I30</f>
        <v>0</v>
      </c>
    </row>
    <row r="16" spans="1:9" ht="18" customHeight="1" x14ac:dyDescent="0.2">
      <c r="A16" s="290" t="s">
        <v>693</v>
      </c>
      <c r="B16" s="290" t="s">
        <v>4</v>
      </c>
      <c r="C16" s="290"/>
      <c r="D16" s="290"/>
      <c r="E16" s="290"/>
      <c r="F16" s="290"/>
      <c r="G16" s="290"/>
      <c r="H16" s="290"/>
      <c r="I16" s="290"/>
    </row>
    <row r="17" spans="1:9" ht="18" customHeight="1" x14ac:dyDescent="0.2">
      <c r="A17" s="290"/>
      <c r="B17" s="290"/>
      <c r="C17" s="290"/>
      <c r="D17" s="290"/>
      <c r="E17" s="290"/>
      <c r="F17" s="290"/>
      <c r="G17" s="290"/>
      <c r="H17" s="290"/>
      <c r="I17" s="290"/>
    </row>
    <row r="18" spans="1:9" ht="18" customHeight="1" x14ac:dyDescent="0.2">
      <c r="A18" s="290"/>
      <c r="B18" s="290"/>
      <c r="C18" s="290"/>
      <c r="D18" s="290"/>
      <c r="E18" s="290"/>
      <c r="F18" s="290"/>
      <c r="G18" s="290"/>
      <c r="H18" s="290"/>
      <c r="I18" s="290"/>
    </row>
    <row r="19" spans="1:9" ht="18" customHeight="1" x14ac:dyDescent="0.2">
      <c r="A19" s="290"/>
      <c r="B19" s="290"/>
      <c r="C19" s="290"/>
      <c r="D19" s="290"/>
      <c r="E19" s="290"/>
      <c r="F19" s="290"/>
      <c r="G19" s="290"/>
      <c r="H19" s="290"/>
      <c r="I19" s="290"/>
    </row>
    <row r="20" spans="1:9" ht="18" customHeight="1" x14ac:dyDescent="0.2">
      <c r="A20" s="26" t="s">
        <v>679</v>
      </c>
      <c r="B20" s="299" t="s">
        <v>4</v>
      </c>
      <c r="C20" s="299"/>
      <c r="D20" s="299"/>
      <c r="E20" s="299"/>
      <c r="F20" s="299"/>
      <c r="G20" s="299"/>
      <c r="H20" s="299"/>
      <c r="I20" s="299"/>
    </row>
    <row r="21" spans="1:9" ht="18" customHeight="1" x14ac:dyDescent="0.2">
      <c r="A21" s="291"/>
      <c r="B21" s="291"/>
      <c r="C21" s="291"/>
      <c r="D21" s="291"/>
      <c r="E21" s="291"/>
      <c r="F21" s="291"/>
      <c r="G21" s="291"/>
      <c r="H21" s="291"/>
      <c r="I21" s="291"/>
    </row>
    <row r="22" spans="1:9" ht="18" x14ac:dyDescent="0.25">
      <c r="A22" s="289" t="s">
        <v>6</v>
      </c>
      <c r="B22" s="289"/>
      <c r="C22" s="289"/>
      <c r="D22" s="289"/>
      <c r="E22" s="289"/>
      <c r="F22" s="289"/>
      <c r="G22" s="289"/>
      <c r="H22" s="289"/>
      <c r="I22" s="289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customHeight="1" x14ac:dyDescent="0.2">
      <c r="A26" s="136" t="s">
        <v>696</v>
      </c>
      <c r="B26" s="303">
        <v>0</v>
      </c>
      <c r="C26" s="304"/>
      <c r="D26" s="162">
        <v>6</v>
      </c>
      <c r="E26" s="162">
        <v>8</v>
      </c>
      <c r="F26" s="309" t="s">
        <v>4</v>
      </c>
      <c r="G26" s="310"/>
      <c r="H26" s="162" t="s">
        <v>15</v>
      </c>
      <c r="I26" s="163" t="s">
        <v>16</v>
      </c>
    </row>
    <row r="27" spans="1:9" ht="18" x14ac:dyDescent="0.25">
      <c r="A27" s="115" t="s">
        <v>17</v>
      </c>
      <c r="B27" s="305"/>
      <c r="C27" s="306"/>
      <c r="D27" s="29">
        <v>0</v>
      </c>
      <c r="E27" s="30">
        <v>0</v>
      </c>
      <c r="F27" s="311"/>
      <c r="G27" s="312"/>
      <c r="H27" s="31">
        <f>SUM(B27:G27)</f>
        <v>0</v>
      </c>
      <c r="I27" s="32">
        <f>H27*$I$25</f>
        <v>0</v>
      </c>
    </row>
    <row r="28" spans="1:9" ht="18" x14ac:dyDescent="0.25">
      <c r="A28" s="115" t="s">
        <v>18</v>
      </c>
      <c r="B28" s="305"/>
      <c r="C28" s="306"/>
      <c r="D28" s="29">
        <v>0</v>
      </c>
      <c r="E28" s="30">
        <v>0</v>
      </c>
      <c r="F28" s="311"/>
      <c r="G28" s="312"/>
      <c r="H28" s="31">
        <f>SUM(B28:G28)</f>
        <v>0</v>
      </c>
      <c r="I28" s="32">
        <f>H28*$I$25</f>
        <v>0</v>
      </c>
    </row>
    <row r="29" spans="1:9" ht="18" x14ac:dyDescent="0.25">
      <c r="A29" s="115" t="s">
        <v>19</v>
      </c>
      <c r="B29" s="305"/>
      <c r="C29" s="306"/>
      <c r="D29" s="29">
        <v>0</v>
      </c>
      <c r="E29" s="30">
        <v>0</v>
      </c>
      <c r="F29" s="311"/>
      <c r="G29" s="312"/>
      <c r="H29" s="31">
        <f>SUM(B29:G29)</f>
        <v>0</v>
      </c>
      <c r="I29" s="32">
        <f>H29*$I$25</f>
        <v>0</v>
      </c>
    </row>
    <row r="30" spans="1:9" ht="18" x14ac:dyDescent="0.25">
      <c r="A30" s="15" t="s">
        <v>1</v>
      </c>
      <c r="B30" s="307"/>
      <c r="C30" s="308"/>
      <c r="D30" s="29">
        <f>SUM(D27:D29)</f>
        <v>0</v>
      </c>
      <c r="E30" s="30">
        <v>0</v>
      </c>
      <c r="F30" s="313"/>
      <c r="G30" s="314"/>
      <c r="H30" s="31">
        <f>SUM(B30:G30)</f>
        <v>0</v>
      </c>
      <c r="I30" s="32">
        <f>SUM(I27:I29)</f>
        <v>0</v>
      </c>
    </row>
    <row r="31" spans="1:9" ht="18" x14ac:dyDescent="0.25">
      <c r="A31" s="315"/>
      <c r="B31" s="315"/>
      <c r="C31" s="315"/>
      <c r="D31" s="315"/>
      <c r="E31" s="315"/>
      <c r="F31" s="315"/>
      <c r="G31" s="315"/>
      <c r="H31" s="315"/>
      <c r="I31" s="315"/>
    </row>
    <row r="32" spans="1:9" ht="18" x14ac:dyDescent="0.25">
      <c r="A32" s="301" t="s">
        <v>20</v>
      </c>
      <c r="B32" s="301"/>
      <c r="C32" s="301"/>
      <c r="D32" s="301"/>
      <c r="E32" s="301"/>
      <c r="F32" s="301"/>
      <c r="G32" s="301"/>
      <c r="H32" s="301"/>
      <c r="I32" s="301"/>
    </row>
  </sheetData>
  <mergeCells count="28">
    <mergeCell ref="A32:I32"/>
    <mergeCell ref="A24:I24"/>
    <mergeCell ref="B26:C30"/>
    <mergeCell ref="F26:G30"/>
    <mergeCell ref="A31:I31"/>
    <mergeCell ref="A25:H25"/>
    <mergeCell ref="A7:I7"/>
    <mergeCell ref="A8:I8"/>
    <mergeCell ref="B10:G10"/>
    <mergeCell ref="B12:G12"/>
    <mergeCell ref="B11:G11"/>
    <mergeCell ref="A9:I9"/>
    <mergeCell ref="A1:I1"/>
    <mergeCell ref="A2:I2"/>
    <mergeCell ref="A3:I3"/>
    <mergeCell ref="B6:G6"/>
    <mergeCell ref="H6:I6"/>
    <mergeCell ref="A5:I5"/>
    <mergeCell ref="A4:I4"/>
    <mergeCell ref="A23:I23"/>
    <mergeCell ref="A16:A19"/>
    <mergeCell ref="B13:G13"/>
    <mergeCell ref="B14:G14"/>
    <mergeCell ref="A21:I21"/>
    <mergeCell ref="B16:I19"/>
    <mergeCell ref="B20:I20"/>
    <mergeCell ref="A22:I22"/>
    <mergeCell ref="B15:G15"/>
  </mergeCells>
  <phoneticPr fontId="0" type="noConversion"/>
  <hyperlinks>
    <hyperlink ref="A23:I23" location="'Order Form'!A1" display="Back to Order Form" xr:uid="{00000000-0004-0000-0200-000000000000}"/>
    <hyperlink ref="H6:I6" r:id="rId1" display="Email" xr:uid="{00000000-0004-0000-0200-000001000000}"/>
    <hyperlink ref="A27" r:id="rId2" xr:uid="{00000000-0004-0000-0200-000002000000}"/>
    <hyperlink ref="A28" r:id="rId3" xr:uid="{00000000-0004-0000-0200-000003000000}"/>
    <hyperlink ref="A29" r:id="rId4" xr:uid="{00000000-0004-0000-0200-000004000000}"/>
    <hyperlink ref="A8" r:id="rId5" display="=@NOW()" xr:uid="{00000000-0004-0000-0200-000005000000}"/>
  </hyperlinks>
  <pageMargins left="0.75" right="0.75" top="1" bottom="1" header="0.5" footer="0.5"/>
  <pageSetup scale="65" orientation="landscape" horizontalDpi="300" verticalDpi="300" r:id="rId6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6"/>
  <dimension ref="A1:H31"/>
  <sheetViews>
    <sheetView showZeros="0" topLeftCell="A14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5" width="11.7109375" customWidth="1"/>
    <col min="6" max="6" width="17.7109375" customWidth="1"/>
    <col min="7" max="7" width="15.85546875" customWidth="1"/>
    <col min="8" max="8" width="38.710937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39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66">
        <f ca="1">NOW()</f>
        <v>44848.553672685186</v>
      </c>
      <c r="B8" s="366"/>
      <c r="C8" s="366"/>
      <c r="D8" s="366"/>
      <c r="E8" s="366"/>
      <c r="F8" s="366"/>
      <c r="G8" s="366"/>
      <c r="H8" s="366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11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G29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H29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1.5</v>
      </c>
    </row>
    <row r="26" spans="1:8" ht="18" x14ac:dyDescent="0.25">
      <c r="A26" s="4" t="s">
        <v>39</v>
      </c>
      <c r="B26" s="309" t="s">
        <v>4</v>
      </c>
      <c r="C26" s="310"/>
      <c r="D26" s="162">
        <v>6</v>
      </c>
      <c r="E26" s="309" t="s">
        <v>4</v>
      </c>
      <c r="F26" s="310"/>
      <c r="G26" s="162" t="s">
        <v>15</v>
      </c>
      <c r="H26" s="163" t="s">
        <v>16</v>
      </c>
    </row>
    <row r="27" spans="1:8" ht="18" x14ac:dyDescent="0.25">
      <c r="A27" s="13" t="s">
        <v>232</v>
      </c>
      <c r="B27" s="311"/>
      <c r="C27" s="312"/>
      <c r="D27" s="29">
        <v>0</v>
      </c>
      <c r="E27" s="311"/>
      <c r="F27" s="312"/>
      <c r="G27" s="31">
        <f>SUM(B27:F27)</f>
        <v>0</v>
      </c>
      <c r="H27" s="32">
        <f>G27*$H$25</f>
        <v>0</v>
      </c>
    </row>
    <row r="28" spans="1:8" ht="18" x14ac:dyDescent="0.25">
      <c r="A28" s="13"/>
      <c r="B28" s="311"/>
      <c r="C28" s="312"/>
      <c r="D28" s="29"/>
      <c r="E28" s="311"/>
      <c r="F28" s="312"/>
      <c r="G28" s="31"/>
      <c r="H28" s="32"/>
    </row>
    <row r="29" spans="1:8" ht="18" x14ac:dyDescent="0.25">
      <c r="A29" s="20" t="s">
        <v>1</v>
      </c>
      <c r="B29" s="313"/>
      <c r="C29" s="314"/>
      <c r="D29" s="37">
        <f>SUM(D27:D28)</f>
        <v>0</v>
      </c>
      <c r="E29" s="313"/>
      <c r="F29" s="314"/>
      <c r="G29" s="31">
        <f>SUM(B29:F29)</f>
        <v>0</v>
      </c>
      <c r="H29" s="32">
        <f>SUM(H27:H28)</f>
        <v>0</v>
      </c>
    </row>
    <row r="30" spans="1:8" ht="18" x14ac:dyDescent="0.25">
      <c r="A30" s="315"/>
      <c r="B30" s="315"/>
      <c r="C30" s="315"/>
      <c r="D30" s="315"/>
      <c r="E30" s="315"/>
      <c r="F30" s="315"/>
      <c r="G30" s="315"/>
      <c r="H30" s="315"/>
    </row>
    <row r="31" spans="1:8" ht="18" x14ac:dyDescent="0.25">
      <c r="A31" s="301" t="s">
        <v>20</v>
      </c>
      <c r="B31" s="301"/>
      <c r="C31" s="301"/>
      <c r="D31" s="301"/>
      <c r="E31" s="301"/>
      <c r="F31" s="301"/>
      <c r="G31" s="301"/>
      <c r="H31" s="301"/>
    </row>
  </sheetData>
  <mergeCells count="28">
    <mergeCell ref="A30:H30"/>
    <mergeCell ref="A31:H31"/>
    <mergeCell ref="A22:H22"/>
    <mergeCell ref="A23:H23"/>
    <mergeCell ref="A24:H24"/>
    <mergeCell ref="A25:G25"/>
    <mergeCell ref="A7:H7"/>
    <mergeCell ref="A16:A19"/>
    <mergeCell ref="B16:H19"/>
    <mergeCell ref="B20:H20"/>
    <mergeCell ref="A21:H21"/>
    <mergeCell ref="B12:F12"/>
    <mergeCell ref="B13:F13"/>
    <mergeCell ref="B14:F14"/>
    <mergeCell ref="B15:F15"/>
    <mergeCell ref="A1:H1"/>
    <mergeCell ref="A2:H2"/>
    <mergeCell ref="A3:H3"/>
    <mergeCell ref="A4:H4"/>
    <mergeCell ref="B26:C29"/>
    <mergeCell ref="E26:F29"/>
    <mergeCell ref="A8:H8"/>
    <mergeCell ref="A9:H9"/>
    <mergeCell ref="B10:F10"/>
    <mergeCell ref="B11:F11"/>
    <mergeCell ref="A5:H5"/>
    <mergeCell ref="B6:F6"/>
    <mergeCell ref="G6:H6"/>
  </mergeCells>
  <phoneticPr fontId="0" type="noConversion"/>
  <hyperlinks>
    <hyperlink ref="A23:H23" location="'Order Form'!A1" display="Back to Order Form" xr:uid="{00000000-0004-0000-1D00-000000000000}"/>
    <hyperlink ref="G6:H6" r:id="rId1" display="Email" xr:uid="{00000000-0004-0000-1D00-000001000000}"/>
    <hyperlink ref="A8" r:id="rId2" display="=@now()" xr:uid="{00000000-0004-0000-1D00-000002000000}"/>
  </hyperlinks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45"/>
  <sheetViews>
    <sheetView showZeros="0" topLeftCell="A23" workbookViewId="0">
      <selection activeCell="A28" sqref="A28:XFD28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5703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813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  <c r="I8" s="322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H43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I43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815</v>
      </c>
      <c r="B25" s="316"/>
      <c r="C25" s="316"/>
      <c r="D25" s="316"/>
      <c r="E25" s="316"/>
      <c r="F25" s="316"/>
      <c r="G25" s="316"/>
      <c r="H25" s="316"/>
      <c r="I25" s="16">
        <v>2.5</v>
      </c>
    </row>
    <row r="26" spans="1:9" ht="18" x14ac:dyDescent="0.25">
      <c r="A26" s="316" t="s">
        <v>814</v>
      </c>
      <c r="B26" s="316"/>
      <c r="C26" s="316"/>
      <c r="D26" s="316"/>
      <c r="E26" s="316"/>
      <c r="F26" s="316"/>
      <c r="G26" s="316"/>
      <c r="H26" s="316"/>
      <c r="I26" s="141">
        <v>3</v>
      </c>
    </row>
    <row r="27" spans="1:9" ht="18" x14ac:dyDescent="0.25">
      <c r="A27" s="4" t="s">
        <v>813</v>
      </c>
      <c r="B27" s="162">
        <v>2</v>
      </c>
      <c r="C27" s="162">
        <v>4</v>
      </c>
      <c r="D27" s="162">
        <v>6</v>
      </c>
      <c r="E27" s="162">
        <v>8</v>
      </c>
      <c r="F27" s="162">
        <v>10</v>
      </c>
      <c r="G27" s="162">
        <v>12</v>
      </c>
      <c r="H27" s="163" t="s">
        <v>15</v>
      </c>
      <c r="I27" s="163" t="s">
        <v>16</v>
      </c>
    </row>
    <row r="28" spans="1:9" ht="18" x14ac:dyDescent="0.25">
      <c r="A28" s="142" t="s">
        <v>816</v>
      </c>
      <c r="B28" s="144"/>
      <c r="C28" s="144"/>
      <c r="D28" s="144"/>
      <c r="E28" s="144"/>
      <c r="F28" s="144"/>
      <c r="G28" s="144"/>
      <c r="H28" s="145"/>
      <c r="I28" s="145"/>
    </row>
    <row r="29" spans="1:9" ht="18" x14ac:dyDescent="0.25">
      <c r="A29" s="13" t="s">
        <v>817</v>
      </c>
      <c r="B29" s="35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1">
        <f t="shared" ref="H29:H43" si="0">SUM(B29:G29)</f>
        <v>0</v>
      </c>
      <c r="I29" s="32">
        <f t="shared" ref="I29:I34" si="1">H29*$I$25</f>
        <v>0</v>
      </c>
    </row>
    <row r="30" spans="1:9" ht="18" x14ac:dyDescent="0.25">
      <c r="A30" s="13" t="s">
        <v>267</v>
      </c>
      <c r="B30" s="35">
        <v>0</v>
      </c>
      <c r="C30" s="29">
        <v>0</v>
      </c>
      <c r="D30" s="29"/>
      <c r="E30" s="29"/>
      <c r="F30" s="29"/>
      <c r="G30" s="29"/>
      <c r="H30" s="31">
        <f t="shared" si="0"/>
        <v>0</v>
      </c>
      <c r="I30" s="32">
        <f t="shared" si="1"/>
        <v>0</v>
      </c>
    </row>
    <row r="31" spans="1:9" ht="18" x14ac:dyDescent="0.25">
      <c r="A31" s="13" t="s">
        <v>818</v>
      </c>
      <c r="B31" s="35">
        <v>0</v>
      </c>
      <c r="C31" s="29"/>
      <c r="D31" s="29"/>
      <c r="E31" s="29"/>
      <c r="F31" s="29"/>
      <c r="G31" s="29"/>
      <c r="H31" s="31">
        <f t="shared" si="0"/>
        <v>0</v>
      </c>
      <c r="I31" s="32">
        <f t="shared" si="1"/>
        <v>0</v>
      </c>
    </row>
    <row r="32" spans="1:9" ht="18" x14ac:dyDescent="0.25">
      <c r="A32" s="13" t="s">
        <v>268</v>
      </c>
      <c r="B32" s="35">
        <v>0</v>
      </c>
      <c r="C32" s="29"/>
      <c r="D32" s="29"/>
      <c r="E32" s="29"/>
      <c r="F32" s="29"/>
      <c r="G32" s="29"/>
      <c r="H32" s="31">
        <f t="shared" si="0"/>
        <v>0</v>
      </c>
      <c r="I32" s="32">
        <f t="shared" si="1"/>
        <v>0</v>
      </c>
    </row>
    <row r="33" spans="1:9" ht="18" x14ac:dyDescent="0.25">
      <c r="A33" s="13" t="s">
        <v>819</v>
      </c>
      <c r="B33" s="35"/>
      <c r="C33" s="29"/>
      <c r="D33" s="29"/>
      <c r="E33" s="29"/>
      <c r="F33" s="29"/>
      <c r="G33" s="29"/>
      <c r="H33" s="31">
        <f t="shared" si="0"/>
        <v>0</v>
      </c>
      <c r="I33" s="32">
        <f t="shared" si="1"/>
        <v>0</v>
      </c>
    </row>
    <row r="34" spans="1:9" ht="18" x14ac:dyDescent="0.25">
      <c r="A34" s="13" t="s">
        <v>820</v>
      </c>
      <c r="B34" s="35"/>
      <c r="C34" s="29"/>
      <c r="D34" s="29"/>
      <c r="E34" s="29"/>
      <c r="F34" s="29"/>
      <c r="G34" s="29">
        <v>0</v>
      </c>
      <c r="H34" s="31">
        <f t="shared" si="0"/>
        <v>0</v>
      </c>
      <c r="I34" s="32">
        <f t="shared" si="1"/>
        <v>0</v>
      </c>
    </row>
    <row r="35" spans="1:9" ht="18" x14ac:dyDescent="0.25">
      <c r="A35" s="143" t="s">
        <v>821</v>
      </c>
      <c r="B35" s="50"/>
      <c r="C35" s="51"/>
      <c r="D35" s="51"/>
      <c r="E35" s="51"/>
      <c r="F35" s="51"/>
      <c r="G35" s="51"/>
      <c r="H35" s="27"/>
      <c r="I35" s="146"/>
    </row>
    <row r="36" spans="1:9" ht="18" x14ac:dyDescent="0.25">
      <c r="A36" s="13" t="s">
        <v>817</v>
      </c>
      <c r="B36" s="35">
        <v>0</v>
      </c>
      <c r="C36" s="29"/>
      <c r="D36" s="29"/>
      <c r="E36" s="29"/>
      <c r="F36" s="29"/>
      <c r="G36" s="367"/>
      <c r="H36" s="31">
        <f t="shared" si="0"/>
        <v>0</v>
      </c>
      <c r="I36" s="32">
        <f>H36*$I$26</f>
        <v>0</v>
      </c>
    </row>
    <row r="37" spans="1:9" ht="18" x14ac:dyDescent="0.25">
      <c r="A37" s="13" t="s">
        <v>267</v>
      </c>
      <c r="B37" s="35"/>
      <c r="C37" s="29"/>
      <c r="D37" s="29"/>
      <c r="E37" s="29"/>
      <c r="F37" s="29"/>
      <c r="G37" s="368"/>
      <c r="H37" s="31">
        <f t="shared" si="0"/>
        <v>0</v>
      </c>
      <c r="I37" s="32">
        <f t="shared" ref="I37:I42" si="2">H37*$I$26</f>
        <v>0</v>
      </c>
    </row>
    <row r="38" spans="1:9" ht="18" x14ac:dyDescent="0.25">
      <c r="A38" s="13" t="s">
        <v>818</v>
      </c>
      <c r="B38" s="35"/>
      <c r="C38" s="29"/>
      <c r="D38" s="29"/>
      <c r="E38" s="29"/>
      <c r="F38" s="29"/>
      <c r="G38" s="368"/>
      <c r="H38" s="31">
        <f t="shared" si="0"/>
        <v>0</v>
      </c>
      <c r="I38" s="32">
        <f t="shared" si="2"/>
        <v>0</v>
      </c>
    </row>
    <row r="39" spans="1:9" ht="18" x14ac:dyDescent="0.25">
      <c r="A39" s="13" t="s">
        <v>268</v>
      </c>
      <c r="B39" s="35"/>
      <c r="C39" s="29"/>
      <c r="D39" s="29"/>
      <c r="E39" s="29"/>
      <c r="F39" s="29"/>
      <c r="G39" s="368"/>
      <c r="H39" s="31">
        <f t="shared" si="0"/>
        <v>0</v>
      </c>
      <c r="I39" s="32">
        <f t="shared" si="2"/>
        <v>0</v>
      </c>
    </row>
    <row r="40" spans="1:9" ht="18" x14ac:dyDescent="0.25">
      <c r="A40" s="13" t="s">
        <v>819</v>
      </c>
      <c r="B40" s="35"/>
      <c r="C40" s="29"/>
      <c r="D40" s="29"/>
      <c r="E40" s="29"/>
      <c r="F40" s="29"/>
      <c r="G40" s="368"/>
      <c r="H40" s="31">
        <f t="shared" si="0"/>
        <v>0</v>
      </c>
      <c r="I40" s="32">
        <f t="shared" si="2"/>
        <v>0</v>
      </c>
    </row>
    <row r="41" spans="1:9" ht="18" x14ac:dyDescent="0.25">
      <c r="A41" s="13" t="s">
        <v>820</v>
      </c>
      <c r="B41" s="35"/>
      <c r="C41" s="29"/>
      <c r="D41" s="29"/>
      <c r="E41" s="29"/>
      <c r="F41" s="29"/>
      <c r="G41" s="368"/>
      <c r="H41" s="31">
        <f t="shared" si="0"/>
        <v>0</v>
      </c>
      <c r="I41" s="32">
        <f t="shared" si="2"/>
        <v>0</v>
      </c>
    </row>
    <row r="42" spans="1:9" ht="18" x14ac:dyDescent="0.25">
      <c r="A42" s="13" t="s">
        <v>822</v>
      </c>
      <c r="B42" s="35"/>
      <c r="C42" s="29"/>
      <c r="D42" s="29"/>
      <c r="E42" s="29"/>
      <c r="F42" s="29">
        <v>0</v>
      </c>
      <c r="G42" s="369"/>
      <c r="H42" s="31">
        <f t="shared" si="0"/>
        <v>0</v>
      </c>
      <c r="I42" s="32">
        <f t="shared" si="2"/>
        <v>0</v>
      </c>
    </row>
    <row r="43" spans="1:9" x14ac:dyDescent="0.25">
      <c r="A43" s="20" t="s">
        <v>1</v>
      </c>
      <c r="B43" s="31">
        <f t="shared" ref="B43:G43" si="3">SUM(B29:B42)</f>
        <v>0</v>
      </c>
      <c r="C43" s="37">
        <f t="shared" si="3"/>
        <v>0</v>
      </c>
      <c r="D43" s="37">
        <f t="shared" si="3"/>
        <v>0</v>
      </c>
      <c r="E43" s="37">
        <f t="shared" si="3"/>
        <v>0</v>
      </c>
      <c r="F43" s="37">
        <f t="shared" si="3"/>
        <v>0</v>
      </c>
      <c r="G43" s="37">
        <f t="shared" si="3"/>
        <v>0</v>
      </c>
      <c r="H43" s="31">
        <f t="shared" si="0"/>
        <v>0</v>
      </c>
      <c r="I43" s="32">
        <f>SUM(I29:I42)</f>
        <v>0</v>
      </c>
    </row>
    <row r="44" spans="1:9" ht="18" x14ac:dyDescent="0.25">
      <c r="A44" s="315"/>
      <c r="B44" s="315"/>
      <c r="C44" s="315"/>
      <c r="D44" s="315"/>
      <c r="E44" s="315"/>
      <c r="F44" s="315"/>
      <c r="G44" s="315"/>
      <c r="H44" s="315"/>
      <c r="I44" s="315"/>
    </row>
    <row r="45" spans="1:9" ht="18" x14ac:dyDescent="0.25">
      <c r="A45" s="301" t="s">
        <v>20</v>
      </c>
      <c r="B45" s="301"/>
      <c r="C45" s="301"/>
      <c r="D45" s="301"/>
      <c r="E45" s="301"/>
      <c r="F45" s="301"/>
      <c r="G45" s="301"/>
      <c r="H45" s="301"/>
      <c r="I45" s="301"/>
    </row>
  </sheetData>
  <sheetProtection selectLockedCells="1"/>
  <mergeCells count="28">
    <mergeCell ref="A44:I44"/>
    <mergeCell ref="A45:I45"/>
    <mergeCell ref="G36:G42"/>
    <mergeCell ref="A22:I22"/>
    <mergeCell ref="A23:I23"/>
    <mergeCell ref="A24:I24"/>
    <mergeCell ref="A25:H25"/>
    <mergeCell ref="A26:H26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12" type="noConversion"/>
  <hyperlinks>
    <hyperlink ref="A23:I23" location="'Order Form'!A1" display="Back to Order Form" xr:uid="{00000000-0004-0000-1E00-000000000000}"/>
    <hyperlink ref="H6:I6" r:id="rId1" display="Email" xr:uid="{00000000-0004-0000-1E00-000001000000}"/>
    <hyperlink ref="A8" r:id="rId2" display="=@now()" xr:uid="{00000000-0004-0000-1E00-000002000000}"/>
  </hyperlinks>
  <pageMargins left="0.75" right="0.75" top="1" bottom="1" header="0.5" footer="0.5"/>
  <pageSetup orientation="portrait" horizontalDpi="4294967293" verticalDpi="0" r:id="rId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7">
    <pageSetUpPr fitToPage="1"/>
  </sheetPr>
  <dimension ref="A1:H34"/>
  <sheetViews>
    <sheetView showZeros="0" topLeftCell="A15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5" width="11.7109375" customWidth="1"/>
    <col min="6" max="6" width="19.140625" customWidth="1"/>
    <col min="7" max="7" width="15.85546875" customWidth="1"/>
    <col min="8" max="8" width="36.8554687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40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680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G32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H32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1.5</v>
      </c>
    </row>
    <row r="26" spans="1:8" ht="18" x14ac:dyDescent="0.25">
      <c r="A26" s="4" t="s">
        <v>40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 t="s">
        <v>15</v>
      </c>
      <c r="H26" s="163" t="s">
        <v>16</v>
      </c>
    </row>
    <row r="27" spans="1:8" ht="18" x14ac:dyDescent="0.25">
      <c r="A27" s="13" t="s">
        <v>233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31">
        <f t="shared" ref="G27:G32" si="0">SUM(B27:F27)</f>
        <v>0</v>
      </c>
      <c r="H27" s="32">
        <f>G27*$H$25</f>
        <v>0</v>
      </c>
    </row>
    <row r="28" spans="1:8" ht="18" x14ac:dyDescent="0.25">
      <c r="A28" s="13" t="s">
        <v>234</v>
      </c>
      <c r="B28" s="35">
        <v>0</v>
      </c>
      <c r="C28" s="29">
        <v>0</v>
      </c>
      <c r="D28" s="29">
        <v>0</v>
      </c>
      <c r="E28" s="29">
        <v>0</v>
      </c>
      <c r="F28" s="29">
        <v>0</v>
      </c>
      <c r="G28" s="31">
        <f t="shared" si="0"/>
        <v>0</v>
      </c>
      <c r="H28" s="32">
        <f>G28*$H$25</f>
        <v>0</v>
      </c>
    </row>
    <row r="29" spans="1:8" ht="18" x14ac:dyDescent="0.25">
      <c r="A29" s="13" t="s">
        <v>235</v>
      </c>
      <c r="B29" s="35">
        <v>0</v>
      </c>
      <c r="C29" s="29">
        <v>0</v>
      </c>
      <c r="D29" s="29">
        <v>0</v>
      </c>
      <c r="E29" s="29">
        <v>0</v>
      </c>
      <c r="F29" s="29">
        <v>0</v>
      </c>
      <c r="G29" s="31">
        <f t="shared" si="0"/>
        <v>0</v>
      </c>
      <c r="H29" s="32">
        <f>G29*$H$25</f>
        <v>0</v>
      </c>
    </row>
    <row r="30" spans="1:8" ht="18" x14ac:dyDescent="0.25">
      <c r="A30" s="13" t="s">
        <v>236</v>
      </c>
      <c r="B30" s="35">
        <v>0</v>
      </c>
      <c r="C30" s="29">
        <v>0</v>
      </c>
      <c r="D30" s="29">
        <v>0</v>
      </c>
      <c r="E30" s="29">
        <v>0</v>
      </c>
      <c r="F30" s="29">
        <v>0</v>
      </c>
      <c r="G30" s="31">
        <f t="shared" si="0"/>
        <v>0</v>
      </c>
      <c r="H30" s="32">
        <f>G30*$H$25</f>
        <v>0</v>
      </c>
    </row>
    <row r="31" spans="1:8" ht="18" x14ac:dyDescent="0.25">
      <c r="A31" s="13"/>
      <c r="B31" s="35">
        <v>0</v>
      </c>
      <c r="C31" s="29">
        <v>0</v>
      </c>
      <c r="D31" s="29">
        <v>0</v>
      </c>
      <c r="E31" s="29">
        <v>0</v>
      </c>
      <c r="F31" s="29">
        <v>0</v>
      </c>
      <c r="G31" s="31">
        <f t="shared" si="0"/>
        <v>0</v>
      </c>
      <c r="H31" s="32">
        <f>G31*$H$25</f>
        <v>0</v>
      </c>
    </row>
    <row r="32" spans="1:8" ht="18" x14ac:dyDescent="0.25">
      <c r="A32" s="20" t="s">
        <v>1</v>
      </c>
      <c r="B32" s="31">
        <f>SUM(B27:B31)</f>
        <v>0</v>
      </c>
      <c r="C32" s="37">
        <f>SUM(C27:C31)</f>
        <v>0</v>
      </c>
      <c r="D32" s="37">
        <f>SUM(D27:D31)</f>
        <v>0</v>
      </c>
      <c r="E32" s="37">
        <f>SUM(E27:E31)</f>
        <v>0</v>
      </c>
      <c r="F32" s="37">
        <f>SUM(F27:F31)</f>
        <v>0</v>
      </c>
      <c r="G32" s="31">
        <f t="shared" si="0"/>
        <v>0</v>
      </c>
      <c r="H32" s="32">
        <f>SUM(H27:H31)</f>
        <v>0</v>
      </c>
    </row>
    <row r="33" spans="1:8" ht="18" x14ac:dyDescent="0.25">
      <c r="A33" s="315"/>
      <c r="B33" s="315"/>
      <c r="C33" s="315"/>
      <c r="D33" s="315"/>
      <c r="E33" s="315"/>
      <c r="F33" s="315"/>
      <c r="G33" s="315"/>
      <c r="H33" s="315"/>
    </row>
    <row r="34" spans="1:8" x14ac:dyDescent="0.25">
      <c r="A34" s="301" t="s">
        <v>20</v>
      </c>
      <c r="B34" s="301"/>
      <c r="C34" s="301"/>
      <c r="D34" s="301"/>
      <c r="E34" s="301"/>
      <c r="F34" s="301"/>
      <c r="G34" s="301"/>
      <c r="H34" s="301"/>
    </row>
  </sheetData>
  <mergeCells count="26">
    <mergeCell ref="A33:H33"/>
    <mergeCell ref="A34:H34"/>
    <mergeCell ref="A22:H22"/>
    <mergeCell ref="A23:H23"/>
    <mergeCell ref="A24:H24"/>
    <mergeCell ref="A25:G25"/>
    <mergeCell ref="A21:H21"/>
    <mergeCell ref="B12:F12"/>
    <mergeCell ref="B13:F13"/>
    <mergeCell ref="B14:F14"/>
    <mergeCell ref="B15:F15"/>
    <mergeCell ref="G6:H6"/>
    <mergeCell ref="A7:H7"/>
    <mergeCell ref="A16:A19"/>
    <mergeCell ref="B16:H19"/>
    <mergeCell ref="B20:H20"/>
    <mergeCell ref="A1:H1"/>
    <mergeCell ref="A2:H2"/>
    <mergeCell ref="A3:H3"/>
    <mergeCell ref="A4:H4"/>
    <mergeCell ref="A8:H8"/>
    <mergeCell ref="A9:H9"/>
    <mergeCell ref="B10:F10"/>
    <mergeCell ref="B11:F11"/>
    <mergeCell ref="A5:H5"/>
    <mergeCell ref="B6:F6"/>
  </mergeCells>
  <phoneticPr fontId="0" type="noConversion"/>
  <hyperlinks>
    <hyperlink ref="A23:H23" location="'Order Form'!A1" display="Back to Order Form" xr:uid="{00000000-0004-0000-1F00-000000000000}"/>
    <hyperlink ref="G6:H6" r:id="rId1" display="Email" xr:uid="{00000000-0004-0000-1F00-000001000000}"/>
    <hyperlink ref="A8" r:id="rId2" display="=@now()" xr:uid="{00000000-0004-0000-1F00-000002000000}"/>
  </hyperlinks>
  <pageMargins left="0.75" right="0.75" top="1" bottom="1" header="0.5" footer="0.5"/>
  <pageSetup scale="64" orientation="landscape" horizontalDpi="4294967293" verticalDpi="0" r:id="rId3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8">
    <pageSetUpPr fitToPage="1"/>
  </sheetPr>
  <dimension ref="A1:H41"/>
  <sheetViews>
    <sheetView showZeros="0" topLeftCell="A16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5" width="11.7109375" customWidth="1"/>
    <col min="6" max="6" width="17.5703125" customWidth="1"/>
    <col min="7" max="7" width="15.85546875" customWidth="1"/>
    <col min="8" max="8" width="37.4257812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41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70">
        <f ca="1">NOW()</f>
        <v>44848.553672685186</v>
      </c>
      <c r="B8" s="370"/>
      <c r="C8" s="370"/>
      <c r="D8" s="370"/>
      <c r="E8" s="370"/>
      <c r="F8" s="370"/>
      <c r="G8" s="370"/>
      <c r="H8" s="370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11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G39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H39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1.5</v>
      </c>
    </row>
    <row r="26" spans="1:8" ht="18" x14ac:dyDescent="0.25">
      <c r="A26" s="4" t="s">
        <v>41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 t="s">
        <v>15</v>
      </c>
      <c r="H26" s="163" t="s">
        <v>16</v>
      </c>
    </row>
    <row r="27" spans="1:8" ht="18" x14ac:dyDescent="0.25">
      <c r="A27" s="13" t="s">
        <v>237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31">
        <f t="shared" ref="G27:G38" si="0">SUM(B27:F27)</f>
        <v>0</v>
      </c>
      <c r="H27" s="32">
        <f>G27*$H$25</f>
        <v>0</v>
      </c>
    </row>
    <row r="28" spans="1:8" ht="18" x14ac:dyDescent="0.25">
      <c r="A28" s="13" t="s">
        <v>238</v>
      </c>
      <c r="B28" s="35">
        <v>0</v>
      </c>
      <c r="C28" s="29"/>
      <c r="D28" s="29"/>
      <c r="E28" s="29"/>
      <c r="F28" s="29"/>
      <c r="G28" s="31">
        <f t="shared" si="0"/>
        <v>0</v>
      </c>
      <c r="H28" s="32">
        <f t="shared" ref="H28:H38" si="1">G28*$H$25</f>
        <v>0</v>
      </c>
    </row>
    <row r="29" spans="1:8" ht="18" x14ac:dyDescent="0.25">
      <c r="A29" s="13" t="s">
        <v>239</v>
      </c>
      <c r="B29" s="35">
        <v>0</v>
      </c>
      <c r="C29" s="29"/>
      <c r="D29" s="29"/>
      <c r="E29" s="29"/>
      <c r="F29" s="29"/>
      <c r="G29" s="31">
        <f t="shared" si="0"/>
        <v>0</v>
      </c>
      <c r="H29" s="32">
        <f t="shared" si="1"/>
        <v>0</v>
      </c>
    </row>
    <row r="30" spans="1:8" ht="18" x14ac:dyDescent="0.25">
      <c r="A30" s="13" t="s">
        <v>240</v>
      </c>
      <c r="B30" s="35">
        <v>0</v>
      </c>
      <c r="C30" s="29"/>
      <c r="D30" s="29"/>
      <c r="E30" s="29"/>
      <c r="F30" s="29"/>
      <c r="G30" s="31">
        <f t="shared" si="0"/>
        <v>0</v>
      </c>
      <c r="H30" s="32">
        <f t="shared" si="1"/>
        <v>0</v>
      </c>
    </row>
    <row r="31" spans="1:8" ht="18" x14ac:dyDescent="0.25">
      <c r="A31" s="13" t="s">
        <v>241</v>
      </c>
      <c r="B31" s="35">
        <v>0</v>
      </c>
      <c r="C31" s="29"/>
      <c r="D31" s="29"/>
      <c r="E31" s="29"/>
      <c r="F31" s="29"/>
      <c r="G31" s="31">
        <f t="shared" si="0"/>
        <v>0</v>
      </c>
      <c r="H31" s="32">
        <f t="shared" si="1"/>
        <v>0</v>
      </c>
    </row>
    <row r="32" spans="1:8" ht="18" x14ac:dyDescent="0.25">
      <c r="A32" s="13" t="s">
        <v>242</v>
      </c>
      <c r="B32" s="35">
        <v>0</v>
      </c>
      <c r="C32" s="29"/>
      <c r="D32" s="29"/>
      <c r="E32" s="29"/>
      <c r="F32" s="29"/>
      <c r="G32" s="31">
        <f t="shared" si="0"/>
        <v>0</v>
      </c>
      <c r="H32" s="32">
        <f t="shared" si="1"/>
        <v>0</v>
      </c>
    </row>
    <row r="33" spans="1:8" ht="18" x14ac:dyDescent="0.25">
      <c r="A33" s="13" t="s">
        <v>243</v>
      </c>
      <c r="B33" s="35">
        <v>0</v>
      </c>
      <c r="C33" s="29"/>
      <c r="D33" s="29"/>
      <c r="E33" s="29"/>
      <c r="F33" s="29"/>
      <c r="G33" s="31">
        <f t="shared" si="0"/>
        <v>0</v>
      </c>
      <c r="H33" s="32">
        <f t="shared" si="1"/>
        <v>0</v>
      </c>
    </row>
    <row r="34" spans="1:8" ht="18" x14ac:dyDescent="0.25">
      <c r="A34" s="13" t="s">
        <v>244</v>
      </c>
      <c r="B34" s="35">
        <v>0</v>
      </c>
      <c r="C34" s="29"/>
      <c r="D34" s="29"/>
      <c r="E34" s="29"/>
      <c r="F34" s="29"/>
      <c r="G34" s="31">
        <f t="shared" si="0"/>
        <v>0</v>
      </c>
      <c r="H34" s="32">
        <f t="shared" si="1"/>
        <v>0</v>
      </c>
    </row>
    <row r="35" spans="1:8" x14ac:dyDescent="0.25">
      <c r="A35" s="13" t="s">
        <v>239</v>
      </c>
      <c r="B35" s="35">
        <v>0</v>
      </c>
      <c r="C35" s="29"/>
      <c r="D35" s="29"/>
      <c r="E35" s="29"/>
      <c r="F35" s="29"/>
      <c r="G35" s="31">
        <f t="shared" si="0"/>
        <v>0</v>
      </c>
      <c r="H35" s="32">
        <f t="shared" si="1"/>
        <v>0</v>
      </c>
    </row>
    <row r="36" spans="1:8" ht="18" x14ac:dyDescent="0.25">
      <c r="A36" s="13" t="s">
        <v>245</v>
      </c>
      <c r="B36" s="35">
        <v>0</v>
      </c>
      <c r="C36" s="29"/>
      <c r="D36" s="29"/>
      <c r="E36" s="29"/>
      <c r="F36" s="29"/>
      <c r="G36" s="31">
        <f t="shared" si="0"/>
        <v>0</v>
      </c>
      <c r="H36" s="32">
        <f t="shared" si="1"/>
        <v>0</v>
      </c>
    </row>
    <row r="37" spans="1:8" ht="18" x14ac:dyDescent="0.25">
      <c r="A37" s="13" t="s">
        <v>246</v>
      </c>
      <c r="B37" s="35">
        <v>0</v>
      </c>
      <c r="C37" s="29"/>
      <c r="D37" s="29"/>
      <c r="E37" s="29"/>
      <c r="F37" s="29"/>
      <c r="G37" s="31">
        <f t="shared" si="0"/>
        <v>0</v>
      </c>
      <c r="H37" s="32">
        <f t="shared" si="1"/>
        <v>0</v>
      </c>
    </row>
    <row r="38" spans="1:8" ht="18" x14ac:dyDescent="0.25">
      <c r="A38" s="13"/>
      <c r="B38" s="35">
        <v>0</v>
      </c>
      <c r="C38" s="29"/>
      <c r="D38" s="29"/>
      <c r="E38" s="29"/>
      <c r="F38" s="29"/>
      <c r="G38" s="31">
        <f t="shared" si="0"/>
        <v>0</v>
      </c>
      <c r="H38" s="32">
        <f t="shared" si="1"/>
        <v>0</v>
      </c>
    </row>
    <row r="39" spans="1:8" ht="18" x14ac:dyDescent="0.25">
      <c r="A39" s="20" t="s">
        <v>1</v>
      </c>
      <c r="B39" s="31">
        <f>SUM(B27:B38)</f>
        <v>0</v>
      </c>
      <c r="C39" s="37">
        <f>SUM(C27:C38)</f>
        <v>0</v>
      </c>
      <c r="D39" s="37">
        <f>SUM(D27:D38)</f>
        <v>0</v>
      </c>
      <c r="E39" s="37">
        <f>SUM(E27:E38)</f>
        <v>0</v>
      </c>
      <c r="F39" s="37">
        <f>SUM(F27:F38)</f>
        <v>0</v>
      </c>
      <c r="G39" s="31">
        <f>SUM(B39:F39)</f>
        <v>0</v>
      </c>
      <c r="H39" s="32">
        <f>SUM(H27:H38)</f>
        <v>0</v>
      </c>
    </row>
    <row r="40" spans="1:8" ht="18" x14ac:dyDescent="0.25">
      <c r="A40" s="315"/>
      <c r="B40" s="315"/>
      <c r="C40" s="315"/>
      <c r="D40" s="315"/>
      <c r="E40" s="315"/>
      <c r="F40" s="315"/>
      <c r="G40" s="315"/>
      <c r="H40" s="315"/>
    </row>
    <row r="41" spans="1:8" ht="18" x14ac:dyDescent="0.25">
      <c r="A41" s="301" t="s">
        <v>20</v>
      </c>
      <c r="B41" s="301"/>
      <c r="C41" s="301"/>
      <c r="D41" s="301"/>
      <c r="E41" s="301"/>
      <c r="F41" s="301"/>
      <c r="G41" s="301"/>
      <c r="H41" s="301"/>
    </row>
  </sheetData>
  <mergeCells count="26">
    <mergeCell ref="B6:F6"/>
    <mergeCell ref="G6:H6"/>
    <mergeCell ref="A1:H1"/>
    <mergeCell ref="A2:H2"/>
    <mergeCell ref="A3:H3"/>
    <mergeCell ref="A4:H4"/>
    <mergeCell ref="A5:H5"/>
    <mergeCell ref="B20:H20"/>
    <mergeCell ref="A7:H7"/>
    <mergeCell ref="A8:H8"/>
    <mergeCell ref="A9:H9"/>
    <mergeCell ref="B10:F10"/>
    <mergeCell ref="B11:F11"/>
    <mergeCell ref="B12:F12"/>
    <mergeCell ref="B13:F13"/>
    <mergeCell ref="B14:F14"/>
    <mergeCell ref="B15:F15"/>
    <mergeCell ref="A16:A19"/>
    <mergeCell ref="B16:H19"/>
    <mergeCell ref="A21:H21"/>
    <mergeCell ref="A22:H22"/>
    <mergeCell ref="A23:H23"/>
    <mergeCell ref="A24:H24"/>
    <mergeCell ref="A25:G25"/>
    <mergeCell ref="A41:H41"/>
    <mergeCell ref="A40:H40"/>
  </mergeCells>
  <phoneticPr fontId="0" type="noConversion"/>
  <hyperlinks>
    <hyperlink ref="A23:H23" location="'Order Form'!A1" display="Back to Order Form" xr:uid="{00000000-0004-0000-2000-000000000000}"/>
    <hyperlink ref="G6:H6" r:id="rId1" display="Email" xr:uid="{00000000-0004-0000-2000-000001000000}"/>
    <hyperlink ref="A8" r:id="rId2" display="=@now()" xr:uid="{00000000-0004-0000-2000-000002000000}"/>
  </hyperlinks>
  <pageMargins left="0.75" right="0.75" top="1" bottom="1" header="0.5" footer="0.5"/>
  <pageSetup scale="74" fitToHeight="2" orientation="landscape" horizontalDpi="4294967293" verticalDpi="0" r:id="rId3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9">
    <pageSetUpPr fitToPage="1"/>
  </sheetPr>
  <dimension ref="A1:I34"/>
  <sheetViews>
    <sheetView showZeros="0" topLeftCell="A16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5703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42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  <c r="I8" s="322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H32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I32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2.5</v>
      </c>
    </row>
    <row r="26" spans="1:9" ht="18" x14ac:dyDescent="0.25">
      <c r="A26" s="4" t="s">
        <v>42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13" t="s">
        <v>247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1">
        <f t="shared" ref="H27:H32" si="0">SUM(B27:G27)</f>
        <v>0</v>
      </c>
      <c r="I27" s="32">
        <f>H27*$I$25</f>
        <v>0</v>
      </c>
    </row>
    <row r="28" spans="1:9" ht="18" x14ac:dyDescent="0.25">
      <c r="A28" s="13" t="s">
        <v>248</v>
      </c>
      <c r="B28" s="35">
        <v>0</v>
      </c>
      <c r="C28" s="29">
        <v>0</v>
      </c>
      <c r="D28" s="29"/>
      <c r="E28" s="29"/>
      <c r="F28" s="29"/>
      <c r="G28" s="29"/>
      <c r="H28" s="31">
        <f t="shared" si="0"/>
        <v>0</v>
      </c>
      <c r="I28" s="32">
        <f>H28*$I$25</f>
        <v>0</v>
      </c>
    </row>
    <row r="29" spans="1:9" ht="18" x14ac:dyDescent="0.25">
      <c r="A29" s="13" t="s">
        <v>249</v>
      </c>
      <c r="B29" s="35">
        <v>0</v>
      </c>
      <c r="C29" s="29"/>
      <c r="D29" s="29"/>
      <c r="E29" s="29"/>
      <c r="F29" s="29"/>
      <c r="G29" s="29"/>
      <c r="H29" s="31">
        <f t="shared" si="0"/>
        <v>0</v>
      </c>
      <c r="I29" s="32">
        <f>H29*$I$25</f>
        <v>0</v>
      </c>
    </row>
    <row r="30" spans="1:9" ht="18" x14ac:dyDescent="0.25">
      <c r="A30" s="13" t="s">
        <v>250</v>
      </c>
      <c r="B30" s="35">
        <v>0</v>
      </c>
      <c r="C30" s="29"/>
      <c r="D30" s="29"/>
      <c r="E30" s="29"/>
      <c r="F30" s="29"/>
      <c r="G30" s="29"/>
      <c r="H30" s="31">
        <f t="shared" si="0"/>
        <v>0</v>
      </c>
      <c r="I30" s="32">
        <f>H30*$I$25</f>
        <v>0</v>
      </c>
    </row>
    <row r="31" spans="1:9" ht="18" x14ac:dyDescent="0.25">
      <c r="A31" s="13"/>
      <c r="B31" s="35"/>
      <c r="C31" s="29"/>
      <c r="D31" s="29"/>
      <c r="E31" s="29"/>
      <c r="F31" s="29"/>
      <c r="G31" s="29"/>
      <c r="H31" s="31">
        <f t="shared" si="0"/>
        <v>0</v>
      </c>
      <c r="I31" s="32">
        <f>H31*$I$25</f>
        <v>0</v>
      </c>
    </row>
    <row r="32" spans="1:9" ht="18" x14ac:dyDescent="0.25">
      <c r="A32" s="20" t="s">
        <v>1</v>
      </c>
      <c r="B32" s="31">
        <f t="shared" ref="B32:G32" si="1">SUM(B27:B31)</f>
        <v>0</v>
      </c>
      <c r="C32" s="37">
        <f t="shared" si="1"/>
        <v>0</v>
      </c>
      <c r="D32" s="37">
        <f t="shared" si="1"/>
        <v>0</v>
      </c>
      <c r="E32" s="37">
        <f t="shared" si="1"/>
        <v>0</v>
      </c>
      <c r="F32" s="37">
        <f t="shared" si="1"/>
        <v>0</v>
      </c>
      <c r="G32" s="37">
        <f t="shared" si="1"/>
        <v>0</v>
      </c>
      <c r="H32" s="31">
        <f t="shared" si="0"/>
        <v>0</v>
      </c>
      <c r="I32" s="32">
        <f>SUM(I27:I31)</f>
        <v>0</v>
      </c>
    </row>
    <row r="33" spans="1:9" ht="18" x14ac:dyDescent="0.25">
      <c r="A33" s="315"/>
      <c r="B33" s="315"/>
      <c r="C33" s="315"/>
      <c r="D33" s="315"/>
      <c r="E33" s="315"/>
      <c r="F33" s="315"/>
      <c r="G33" s="315"/>
      <c r="H33" s="315"/>
      <c r="I33" s="315"/>
    </row>
    <row r="34" spans="1:9" ht="18" x14ac:dyDescent="0.25">
      <c r="A34" s="301" t="s">
        <v>20</v>
      </c>
      <c r="B34" s="301"/>
      <c r="C34" s="301"/>
      <c r="D34" s="301"/>
      <c r="E34" s="301"/>
      <c r="F34" s="301"/>
      <c r="G34" s="301"/>
      <c r="H34" s="301"/>
      <c r="I34" s="301"/>
    </row>
  </sheetData>
  <mergeCells count="26">
    <mergeCell ref="A33:I33"/>
    <mergeCell ref="A34:I34"/>
    <mergeCell ref="A22:I22"/>
    <mergeCell ref="A23:I23"/>
    <mergeCell ref="A24:I24"/>
    <mergeCell ref="A25:H25"/>
    <mergeCell ref="A21:I21"/>
    <mergeCell ref="B12:G12"/>
    <mergeCell ref="B13:G13"/>
    <mergeCell ref="B14:G14"/>
    <mergeCell ref="B15:G15"/>
    <mergeCell ref="H6:I6"/>
    <mergeCell ref="A7:I7"/>
    <mergeCell ref="A16:A19"/>
    <mergeCell ref="B16:I19"/>
    <mergeCell ref="B20:I20"/>
    <mergeCell ref="A1:I1"/>
    <mergeCell ref="A2:I2"/>
    <mergeCell ref="A3:I3"/>
    <mergeCell ref="A4:I4"/>
    <mergeCell ref="A8:I8"/>
    <mergeCell ref="A9:I9"/>
    <mergeCell ref="B10:G10"/>
    <mergeCell ref="B11:G11"/>
    <mergeCell ref="A5:I5"/>
    <mergeCell ref="B6:G6"/>
  </mergeCells>
  <phoneticPr fontId="0" type="noConversion"/>
  <hyperlinks>
    <hyperlink ref="A23:I23" location="'Order Form'!A1" display="Back to Order Form" xr:uid="{00000000-0004-0000-2100-000000000000}"/>
    <hyperlink ref="H6:I6" r:id="rId1" display="Email" xr:uid="{00000000-0004-0000-2100-000001000000}"/>
    <hyperlink ref="A8" r:id="rId2" display="=@now()" xr:uid="{00000000-0004-0000-2100-000002000000}"/>
  </hyperlinks>
  <pageMargins left="0.75" right="0.75" top="1" bottom="1" header="0.5" footer="0.5"/>
  <pageSetup scale="64" orientation="landscape" horizontalDpi="4294967293" verticalDpi="0" r:id="rId3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0">
    <pageSetUpPr fitToPage="1"/>
  </sheetPr>
  <dimension ref="A1:I42"/>
  <sheetViews>
    <sheetView showZeros="0" topLeftCell="A16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7.71093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251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  <c r="I8" s="322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H32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I32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3</v>
      </c>
    </row>
    <row r="26" spans="1:9" ht="18" x14ac:dyDescent="0.25">
      <c r="A26" s="4" t="s">
        <v>699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247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1">
        <f t="shared" ref="H27:H32" si="0">SUM(B27:G27)</f>
        <v>0</v>
      </c>
      <c r="I27" s="32">
        <f>H27*$I$25</f>
        <v>0</v>
      </c>
    </row>
    <row r="28" spans="1:9" ht="18" x14ac:dyDescent="0.25">
      <c r="A28" s="13" t="s">
        <v>248</v>
      </c>
      <c r="B28" s="35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1">
        <f t="shared" si="0"/>
        <v>0</v>
      </c>
      <c r="I28" s="32">
        <f>H28*$I$25</f>
        <v>0</v>
      </c>
    </row>
    <row r="29" spans="1:9" ht="18" x14ac:dyDescent="0.25">
      <c r="A29" s="13" t="s">
        <v>249</v>
      </c>
      <c r="B29" s="35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1">
        <f t="shared" si="0"/>
        <v>0</v>
      </c>
      <c r="I29" s="32">
        <f>H29*$I$25</f>
        <v>0</v>
      </c>
    </row>
    <row r="30" spans="1:9" ht="18" x14ac:dyDescent="0.25">
      <c r="A30" s="13" t="s">
        <v>250</v>
      </c>
      <c r="B30" s="35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1">
        <f t="shared" si="0"/>
        <v>0</v>
      </c>
      <c r="I30" s="32">
        <f>H30*$I$25</f>
        <v>0</v>
      </c>
    </row>
    <row r="31" spans="1:9" ht="18" x14ac:dyDescent="0.25">
      <c r="A31" s="13"/>
      <c r="B31" s="35">
        <v>0</v>
      </c>
      <c r="C31" s="29"/>
      <c r="D31" s="29"/>
      <c r="E31" s="29"/>
      <c r="F31" s="29"/>
      <c r="G31" s="29"/>
      <c r="H31" s="31">
        <f t="shared" si="0"/>
        <v>0</v>
      </c>
      <c r="I31" s="32">
        <f>H31*$I$25</f>
        <v>0</v>
      </c>
    </row>
    <row r="32" spans="1:9" ht="18" x14ac:dyDescent="0.25">
      <c r="A32" s="20" t="s">
        <v>1</v>
      </c>
      <c r="B32" s="31">
        <f t="shared" ref="B32:G32" si="1">SUM(B27:B31)</f>
        <v>0</v>
      </c>
      <c r="C32" s="37">
        <f t="shared" si="1"/>
        <v>0</v>
      </c>
      <c r="D32" s="37">
        <f t="shared" si="1"/>
        <v>0</v>
      </c>
      <c r="E32" s="37">
        <f t="shared" si="1"/>
        <v>0</v>
      </c>
      <c r="F32" s="37">
        <f t="shared" si="1"/>
        <v>0</v>
      </c>
      <c r="G32" s="37">
        <f t="shared" si="1"/>
        <v>0</v>
      </c>
      <c r="H32" s="31">
        <f t="shared" si="0"/>
        <v>0</v>
      </c>
      <c r="I32" s="32">
        <f>SUM(I27:I31)</f>
        <v>0</v>
      </c>
    </row>
    <row r="33" spans="1:9" ht="18" x14ac:dyDescent="0.25">
      <c r="A33" s="315"/>
      <c r="B33" s="315"/>
      <c r="C33" s="315"/>
      <c r="D33" s="315"/>
      <c r="E33" s="315"/>
      <c r="F33" s="315"/>
      <c r="G33" s="315"/>
      <c r="H33" s="315"/>
      <c r="I33" s="315"/>
    </row>
    <row r="34" spans="1:9" ht="18" x14ac:dyDescent="0.25">
      <c r="A34" s="301" t="s">
        <v>20</v>
      </c>
      <c r="B34" s="301"/>
      <c r="C34" s="301"/>
      <c r="D34" s="301"/>
      <c r="E34" s="301"/>
      <c r="F34" s="301"/>
      <c r="G34" s="301"/>
      <c r="H34" s="301"/>
      <c r="I34" s="301"/>
    </row>
    <row r="42" spans="1:9" x14ac:dyDescent="0.2">
      <c r="F42">
        <v>0</v>
      </c>
    </row>
  </sheetData>
  <mergeCells count="26">
    <mergeCell ref="A33:I33"/>
    <mergeCell ref="A34:I34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2200-000000000000}"/>
    <hyperlink ref="H6:I6" r:id="rId1" display="Email" xr:uid="{00000000-0004-0000-2200-000001000000}"/>
    <hyperlink ref="A8" r:id="rId2" display="=@now()" xr:uid="{00000000-0004-0000-2200-000002000000}"/>
  </hyperlinks>
  <pageMargins left="0.75" right="0.75" top="1" bottom="1" header="0.5" footer="0.5"/>
  <pageSetup scale="64" orientation="landscape" horizontalDpi="4294967293" verticalDpi="0" r:id="rId3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38"/>
  <sheetViews>
    <sheetView showZeros="0" topLeftCell="A23" workbookViewId="0">
      <selection activeCell="B6" sqref="B6:G6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7.42578125" customWidth="1"/>
    <col min="8" max="8" width="15.85546875" customWidth="1"/>
    <col min="9" max="9" width="38.28515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44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23" t="s">
        <v>675</v>
      </c>
      <c r="B8" s="288" t="str">
        <f>'Order Form'!B24:F24</f>
        <v xml:space="preserve"> </v>
      </c>
      <c r="C8" s="288"/>
      <c r="D8" s="288"/>
      <c r="E8" s="288"/>
      <c r="F8" s="288"/>
      <c r="G8" s="288"/>
      <c r="H8" s="22" t="s">
        <v>11</v>
      </c>
      <c r="I8" s="66">
        <f>'Order Form'!H24:J24</f>
        <v>0</v>
      </c>
    </row>
    <row r="9" spans="1:9" ht="18" x14ac:dyDescent="0.25">
      <c r="A9" s="23" t="s">
        <v>676</v>
      </c>
      <c r="B9" s="288" t="str">
        <f>'Order Form'!B25:F25</f>
        <v xml:space="preserve"> </v>
      </c>
      <c r="C9" s="288"/>
      <c r="D9" s="288"/>
      <c r="E9" s="288"/>
      <c r="F9" s="288"/>
      <c r="G9" s="288"/>
      <c r="H9" s="22" t="s">
        <v>25</v>
      </c>
      <c r="I9" s="66">
        <f>'Order Form'!H25:J25</f>
        <v>0</v>
      </c>
    </row>
    <row r="10" spans="1:9" ht="18" x14ac:dyDescent="0.25">
      <c r="A10" s="23"/>
      <c r="B10" s="288" t="str">
        <f>'Order Form'!B26:F26</f>
        <v xml:space="preserve"> </v>
      </c>
      <c r="C10" s="288"/>
      <c r="D10" s="288"/>
      <c r="E10" s="288"/>
      <c r="F10" s="288"/>
      <c r="G10" s="288"/>
      <c r="H10" s="22" t="s">
        <v>12</v>
      </c>
      <c r="I10" s="66">
        <f>'Order Form'!H26:J26</f>
        <v>0</v>
      </c>
    </row>
    <row r="11" spans="1:9" ht="18" x14ac:dyDescent="0.25">
      <c r="A11" s="23" t="s">
        <v>677</v>
      </c>
      <c r="B11" s="288" t="str">
        <f>'Order Form'!B27:F27</f>
        <v xml:space="preserve"> </v>
      </c>
      <c r="C11" s="288"/>
      <c r="D11" s="288"/>
      <c r="E11" s="288"/>
      <c r="F11" s="288"/>
      <c r="G11" s="288"/>
      <c r="H11" s="22" t="s">
        <v>13</v>
      </c>
      <c r="I11" s="66">
        <f>'Order Form'!H27:J27</f>
        <v>0</v>
      </c>
    </row>
    <row r="12" spans="1:9" ht="18" x14ac:dyDescent="0.25">
      <c r="A12" s="23" t="s">
        <v>678</v>
      </c>
      <c r="B12" s="288" t="str">
        <f>'Order Form'!B28:F28</f>
        <v xml:space="preserve"> </v>
      </c>
      <c r="C12" s="288"/>
      <c r="D12" s="288"/>
      <c r="E12" s="288"/>
      <c r="F12" s="288"/>
      <c r="G12" s="288"/>
      <c r="H12" s="22" t="s">
        <v>14</v>
      </c>
      <c r="I12" s="24">
        <f>H36</f>
        <v>0</v>
      </c>
    </row>
    <row r="13" spans="1:9" ht="18" x14ac:dyDescent="0.25">
      <c r="A13" s="23" t="s">
        <v>8</v>
      </c>
      <c r="B13" s="288" t="str">
        <f>'Order Form'!B29:F29</f>
        <v xml:space="preserve"> </v>
      </c>
      <c r="C13" s="288"/>
      <c r="D13" s="288"/>
      <c r="E13" s="288"/>
      <c r="F13" s="288"/>
      <c r="G13" s="288"/>
      <c r="H13" s="22" t="s">
        <v>81</v>
      </c>
      <c r="I13" s="25">
        <f>I36</f>
        <v>0</v>
      </c>
    </row>
    <row r="14" spans="1:9" ht="18" customHeight="1" x14ac:dyDescent="0.2">
      <c r="A14" s="325" t="s">
        <v>693</v>
      </c>
      <c r="B14" s="328" t="s">
        <v>4</v>
      </c>
      <c r="C14" s="328"/>
      <c r="D14" s="328"/>
      <c r="E14" s="328"/>
      <c r="F14" s="328"/>
      <c r="G14" s="328"/>
      <c r="H14" s="328"/>
      <c r="I14" s="328"/>
    </row>
    <row r="15" spans="1:9" ht="18" customHeight="1" x14ac:dyDescent="0.2">
      <c r="A15" s="325"/>
      <c r="B15" s="328"/>
      <c r="C15" s="328"/>
      <c r="D15" s="328"/>
      <c r="E15" s="328"/>
      <c r="F15" s="328"/>
      <c r="G15" s="328"/>
      <c r="H15" s="328"/>
      <c r="I15" s="328"/>
    </row>
    <row r="16" spans="1:9" ht="18" customHeight="1" x14ac:dyDescent="0.2">
      <c r="A16" s="325"/>
      <c r="B16" s="328"/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11" t="s">
        <v>82</v>
      </c>
      <c r="B18" s="321" t="s">
        <v>4</v>
      </c>
      <c r="C18" s="321"/>
      <c r="D18" s="321"/>
      <c r="E18" s="321"/>
      <c r="F18" s="321"/>
      <c r="G18" s="321"/>
      <c r="H18" s="321"/>
      <c r="I18" s="321"/>
    </row>
    <row r="19" spans="1:9" ht="18" customHeight="1" x14ac:dyDescent="0.2">
      <c r="A19" s="320"/>
      <c r="B19" s="320"/>
      <c r="C19" s="320"/>
      <c r="D19" s="320"/>
      <c r="E19" s="320"/>
      <c r="F19" s="320"/>
      <c r="G19" s="320"/>
      <c r="H19" s="320"/>
      <c r="I19" s="320"/>
    </row>
    <row r="20" spans="1:9" ht="18" x14ac:dyDescent="0.25">
      <c r="A20" s="297" t="s">
        <v>6</v>
      </c>
      <c r="B20" s="297"/>
      <c r="C20" s="297"/>
      <c r="D20" s="297"/>
      <c r="E20" s="297"/>
      <c r="F20" s="297"/>
      <c r="G20" s="297"/>
      <c r="H20" s="297"/>
      <c r="I20" s="297"/>
    </row>
    <row r="21" spans="1:9" ht="18" x14ac:dyDescent="0.25">
      <c r="A21" s="298" t="s">
        <v>21</v>
      </c>
      <c r="B21" s="298"/>
      <c r="C21" s="298"/>
      <c r="D21" s="298"/>
      <c r="E21" s="298"/>
      <c r="F21" s="298"/>
      <c r="G21" s="298"/>
      <c r="H21" s="298"/>
      <c r="I21" s="298"/>
    </row>
    <row r="22" spans="1:9" ht="18" x14ac:dyDescent="0.25">
      <c r="A22" s="302"/>
      <c r="B22" s="302"/>
      <c r="C22" s="302"/>
      <c r="D22" s="302"/>
      <c r="E22" s="302"/>
      <c r="F22" s="302"/>
      <c r="G22" s="302"/>
      <c r="H22" s="302"/>
      <c r="I22" s="302"/>
    </row>
    <row r="23" spans="1:9" ht="18" x14ac:dyDescent="0.25">
      <c r="A23" s="316" t="s">
        <v>95</v>
      </c>
      <c r="B23" s="316"/>
      <c r="C23" s="316"/>
      <c r="D23" s="316"/>
      <c r="E23" s="316"/>
      <c r="F23" s="316"/>
      <c r="G23" s="316"/>
      <c r="H23" s="316"/>
      <c r="I23" s="16">
        <v>1.25</v>
      </c>
    </row>
    <row r="24" spans="1:9" ht="18" x14ac:dyDescent="0.25">
      <c r="A24" s="4" t="s">
        <v>44</v>
      </c>
      <c r="B24" s="6">
        <v>2</v>
      </c>
      <c r="C24" s="6">
        <v>4</v>
      </c>
      <c r="D24" s="6">
        <v>6</v>
      </c>
      <c r="E24" s="6">
        <v>8</v>
      </c>
      <c r="F24" s="6">
        <v>10</v>
      </c>
      <c r="G24" s="6">
        <v>12</v>
      </c>
      <c r="H24" s="6" t="s">
        <v>15</v>
      </c>
      <c r="I24" s="7" t="s">
        <v>16</v>
      </c>
    </row>
    <row r="25" spans="1:9" ht="18" x14ac:dyDescent="0.25">
      <c r="A25" s="13" t="s">
        <v>252</v>
      </c>
      <c r="B25" s="8"/>
      <c r="C25" s="8"/>
      <c r="D25" s="29">
        <v>0</v>
      </c>
      <c r="E25" s="8"/>
      <c r="F25" s="8"/>
      <c r="G25" s="8"/>
      <c r="H25" s="37">
        <f>D25</f>
        <v>0</v>
      </c>
      <c r="I25" s="49">
        <f>H25*$I$23</f>
        <v>0</v>
      </c>
    </row>
    <row r="26" spans="1:9" ht="18" x14ac:dyDescent="0.25">
      <c r="A26" s="13" t="s">
        <v>253</v>
      </c>
      <c r="B26" s="8"/>
      <c r="C26" s="8"/>
      <c r="D26" s="29">
        <v>0</v>
      </c>
      <c r="E26" s="8"/>
      <c r="F26" s="8"/>
      <c r="G26" s="8"/>
      <c r="H26" s="37">
        <f t="shared" ref="H26:H34" si="0">D26</f>
        <v>0</v>
      </c>
      <c r="I26" s="49">
        <f t="shared" ref="I26:I35" si="1">H26*$I$23</f>
        <v>0</v>
      </c>
    </row>
    <row r="27" spans="1:9" ht="18" x14ac:dyDescent="0.25">
      <c r="A27" s="13" t="s">
        <v>254</v>
      </c>
      <c r="B27" s="8"/>
      <c r="C27" s="8"/>
      <c r="D27" s="29">
        <v>0</v>
      </c>
      <c r="E27" s="8"/>
      <c r="F27" s="8"/>
      <c r="G27" s="8"/>
      <c r="H27" s="37">
        <f t="shared" si="0"/>
        <v>0</v>
      </c>
      <c r="I27" s="49">
        <f t="shared" si="1"/>
        <v>0</v>
      </c>
    </row>
    <row r="28" spans="1:9" ht="18" x14ac:dyDescent="0.25">
      <c r="A28" s="13" t="s">
        <v>255</v>
      </c>
      <c r="B28" s="8"/>
      <c r="C28" s="8"/>
      <c r="D28" s="29">
        <v>0</v>
      </c>
      <c r="E28" s="8"/>
      <c r="F28" s="8"/>
      <c r="G28" s="8"/>
      <c r="H28" s="37">
        <f t="shared" si="0"/>
        <v>0</v>
      </c>
      <c r="I28" s="49">
        <f t="shared" si="1"/>
        <v>0</v>
      </c>
    </row>
    <row r="29" spans="1:9" ht="18" x14ac:dyDescent="0.25">
      <c r="A29" s="13" t="s">
        <v>256</v>
      </c>
      <c r="B29" s="8"/>
      <c r="C29" s="8"/>
      <c r="D29" s="29">
        <v>0</v>
      </c>
      <c r="E29" s="8"/>
      <c r="F29" s="8"/>
      <c r="G29" s="8"/>
      <c r="H29" s="37">
        <f t="shared" si="0"/>
        <v>0</v>
      </c>
      <c r="I29" s="49">
        <f t="shared" si="1"/>
        <v>0</v>
      </c>
    </row>
    <row r="30" spans="1:9" ht="18" x14ac:dyDescent="0.25">
      <c r="A30" s="13" t="s">
        <v>257</v>
      </c>
      <c r="B30" s="8"/>
      <c r="C30" s="8"/>
      <c r="D30" s="29">
        <v>0</v>
      </c>
      <c r="E30" s="8"/>
      <c r="F30" s="8"/>
      <c r="G30" s="8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258</v>
      </c>
      <c r="B31" s="8"/>
      <c r="C31" s="8"/>
      <c r="D31" s="29">
        <v>0</v>
      </c>
      <c r="E31" s="8"/>
      <c r="F31" s="8"/>
      <c r="G31" s="8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259</v>
      </c>
      <c r="B32" s="8"/>
      <c r="C32" s="8"/>
      <c r="D32" s="29">
        <v>0</v>
      </c>
      <c r="E32" s="8"/>
      <c r="F32" s="8"/>
      <c r="G32" s="8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260</v>
      </c>
      <c r="B33" s="8"/>
      <c r="C33" s="8"/>
      <c r="D33" s="29">
        <v>0</v>
      </c>
      <c r="E33" s="8"/>
      <c r="F33" s="8"/>
      <c r="G33" s="8"/>
      <c r="H33" s="37">
        <f t="shared" si="0"/>
        <v>0</v>
      </c>
      <c r="I33" s="49">
        <f t="shared" si="1"/>
        <v>0</v>
      </c>
    </row>
    <row r="34" spans="1:9" ht="18" x14ac:dyDescent="0.25">
      <c r="A34" s="13" t="s">
        <v>261</v>
      </c>
      <c r="B34" s="8"/>
      <c r="C34" s="8"/>
      <c r="D34" s="29">
        <v>0</v>
      </c>
      <c r="E34" s="8"/>
      <c r="F34" s="8"/>
      <c r="G34" s="8"/>
      <c r="H34" s="37">
        <f t="shared" si="0"/>
        <v>0</v>
      </c>
      <c r="I34" s="49">
        <f t="shared" si="1"/>
        <v>0</v>
      </c>
    </row>
    <row r="35" spans="1:9" ht="18" x14ac:dyDescent="0.25">
      <c r="A35" s="13"/>
      <c r="B35" s="17">
        <v>0</v>
      </c>
      <c r="C35" s="8">
        <v>0</v>
      </c>
      <c r="D35" s="29" t="s">
        <v>4</v>
      </c>
      <c r="E35" s="8">
        <v>0</v>
      </c>
      <c r="F35" s="8">
        <v>0</v>
      </c>
      <c r="G35" s="8">
        <v>0</v>
      </c>
      <c r="H35" s="37">
        <v>0</v>
      </c>
      <c r="I35" s="49">
        <f t="shared" si="1"/>
        <v>0</v>
      </c>
    </row>
    <row r="36" spans="1:9" ht="18" x14ac:dyDescent="0.25">
      <c r="A36" s="20" t="s">
        <v>1</v>
      </c>
      <c r="B36" s="27">
        <v>0</v>
      </c>
      <c r="C36" s="28">
        <v>0</v>
      </c>
      <c r="D36" s="37">
        <f>SUM(D25:D35)</f>
        <v>0</v>
      </c>
      <c r="E36" s="28">
        <v>0</v>
      </c>
      <c r="F36" s="28">
        <v>0</v>
      </c>
      <c r="G36" s="28">
        <v>0</v>
      </c>
      <c r="H36" s="31">
        <f>SUM(H25:H35)</f>
        <v>0</v>
      </c>
      <c r="I36" s="32">
        <f>SUM(I25:I35)</f>
        <v>0</v>
      </c>
    </row>
    <row r="37" spans="1:9" ht="18" x14ac:dyDescent="0.25">
      <c r="A37" s="315"/>
      <c r="B37" s="315"/>
      <c r="C37" s="315"/>
      <c r="D37" s="315"/>
      <c r="E37" s="315"/>
      <c r="F37" s="315"/>
      <c r="G37" s="315"/>
      <c r="H37" s="315"/>
      <c r="I37" s="315"/>
    </row>
    <row r="38" spans="1:9" ht="18" x14ac:dyDescent="0.25">
      <c r="A38" s="301" t="s">
        <v>20</v>
      </c>
      <c r="B38" s="301"/>
      <c r="C38" s="301"/>
      <c r="D38" s="301"/>
      <c r="E38" s="301"/>
      <c r="F38" s="301"/>
      <c r="G38" s="301"/>
      <c r="H38" s="301"/>
      <c r="I38" s="301"/>
    </row>
  </sheetData>
  <mergeCells count="24">
    <mergeCell ref="A37:I37"/>
    <mergeCell ref="A38:I38"/>
    <mergeCell ref="A20:I20"/>
    <mergeCell ref="A21:I21"/>
    <mergeCell ref="A22:I22"/>
    <mergeCell ref="A23:H23"/>
    <mergeCell ref="A14:A17"/>
    <mergeCell ref="B14:I17"/>
    <mergeCell ref="B18:I18"/>
    <mergeCell ref="A19:I19"/>
    <mergeCell ref="B10:G10"/>
    <mergeCell ref="B11:G11"/>
    <mergeCell ref="B12:G12"/>
    <mergeCell ref="B13:G13"/>
    <mergeCell ref="B9:G9"/>
    <mergeCell ref="A5:I5"/>
    <mergeCell ref="B6:G6"/>
    <mergeCell ref="H6:I6"/>
    <mergeCell ref="A7:I7"/>
    <mergeCell ref="A1:I1"/>
    <mergeCell ref="A2:I2"/>
    <mergeCell ref="A3:I3"/>
    <mergeCell ref="A4:I4"/>
    <mergeCell ref="B8:G8"/>
  </mergeCells>
  <phoneticPr fontId="0" type="noConversion"/>
  <hyperlinks>
    <hyperlink ref="A21:I21" location="'Order Form'!A1" display="Back to Order Form" xr:uid="{00000000-0004-0000-2300-000000000000}"/>
    <hyperlink ref="H6:I6" r:id="rId1" display="Email" xr:uid="{00000000-0004-0000-2300-000001000000}"/>
  </hyperlinks>
  <pageMargins left="0.75" right="0.75" top="1" bottom="1" header="0.5" footer="0.5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2">
    <pageSetUpPr fitToPage="1"/>
  </sheetPr>
  <dimension ref="A1:J36"/>
  <sheetViews>
    <sheetView showZeros="0" topLeftCell="A10" workbookViewId="0">
      <selection activeCell="J24" sqref="J24"/>
    </sheetView>
  </sheetViews>
  <sheetFormatPr defaultRowHeight="12.75" x14ac:dyDescent="0.2"/>
  <cols>
    <col min="1" max="1" width="53.42578125" customWidth="1"/>
    <col min="2" max="2" width="10.5703125" customWidth="1"/>
    <col min="5" max="5" width="10" customWidth="1"/>
    <col min="6" max="6" width="10.140625" customWidth="1"/>
    <col min="7" max="7" width="8.42578125" customWidth="1"/>
    <col min="8" max="8" width="9.7109375" customWidth="1"/>
    <col min="9" max="9" width="15.85546875" customWidth="1"/>
    <col min="10" max="10" width="37.28515625" customWidth="1"/>
  </cols>
  <sheetData>
    <row r="1" spans="1:10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  <c r="J1" s="327"/>
    </row>
    <row r="2" spans="1:10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  <c r="J2" s="289"/>
    </row>
    <row r="3" spans="1:10" ht="18" x14ac:dyDescent="0.25">
      <c r="A3" s="289" t="s">
        <v>45</v>
      </c>
      <c r="B3" s="289"/>
      <c r="C3" s="289"/>
      <c r="D3" s="289"/>
      <c r="E3" s="289"/>
      <c r="F3" s="289"/>
      <c r="G3" s="289"/>
      <c r="H3" s="289"/>
      <c r="I3" s="289"/>
      <c r="J3" s="289"/>
    </row>
    <row r="4" spans="1:10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  <c r="J4" s="289"/>
    </row>
    <row r="5" spans="1:10" ht="18" x14ac:dyDescent="0.25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89"/>
      <c r="I6" s="295" t="s">
        <v>7</v>
      </c>
      <c r="J6" s="295"/>
    </row>
    <row r="7" spans="1:10" ht="18" x14ac:dyDescent="0.25">
      <c r="A7" s="289"/>
      <c r="B7" s="289"/>
      <c r="C7" s="289"/>
      <c r="D7" s="289"/>
      <c r="E7" s="289"/>
      <c r="F7" s="289"/>
      <c r="G7" s="289"/>
      <c r="H7" s="289"/>
      <c r="I7" s="289"/>
      <c r="J7" s="289"/>
    </row>
    <row r="8" spans="1:10" ht="18" x14ac:dyDescent="0.25">
      <c r="A8" s="23" t="s">
        <v>675</v>
      </c>
      <c r="B8" s="288" t="str">
        <f>'Order Form'!B24:F24</f>
        <v xml:space="preserve"> </v>
      </c>
      <c r="C8" s="288"/>
      <c r="D8" s="288"/>
      <c r="E8" s="288"/>
      <c r="F8" s="288"/>
      <c r="G8" s="288"/>
      <c r="H8" s="288"/>
      <c r="I8" s="22" t="s">
        <v>680</v>
      </c>
      <c r="J8" s="66">
        <f>'Order Form'!H24:J24</f>
        <v>0</v>
      </c>
    </row>
    <row r="9" spans="1:10" ht="18" x14ac:dyDescent="0.25">
      <c r="A9" s="23" t="s">
        <v>676</v>
      </c>
      <c r="B9" s="288" t="str">
        <f>'Order Form'!B25:F25</f>
        <v xml:space="preserve"> </v>
      </c>
      <c r="C9" s="288"/>
      <c r="D9" s="288"/>
      <c r="E9" s="288"/>
      <c r="F9" s="288"/>
      <c r="G9" s="288"/>
      <c r="H9" s="288"/>
      <c r="I9" s="22" t="s">
        <v>25</v>
      </c>
      <c r="J9" s="66">
        <f>'Order Form'!H25:J25</f>
        <v>0</v>
      </c>
    </row>
    <row r="10" spans="1:10" ht="18" x14ac:dyDescent="0.25">
      <c r="A10" s="23"/>
      <c r="B10" s="288" t="str">
        <f>'Order Form'!B26:F26</f>
        <v xml:space="preserve"> </v>
      </c>
      <c r="C10" s="288"/>
      <c r="D10" s="288"/>
      <c r="E10" s="288"/>
      <c r="F10" s="288"/>
      <c r="G10" s="288"/>
      <c r="H10" s="288"/>
      <c r="I10" s="22" t="s">
        <v>12</v>
      </c>
      <c r="J10" s="66">
        <f>'Order Form'!H26:J26</f>
        <v>0</v>
      </c>
    </row>
    <row r="11" spans="1:10" ht="18" x14ac:dyDescent="0.25">
      <c r="A11" s="23" t="s">
        <v>677</v>
      </c>
      <c r="B11" s="288" t="str">
        <f>'Order Form'!B27:F27</f>
        <v xml:space="preserve"> </v>
      </c>
      <c r="C11" s="288"/>
      <c r="D11" s="288"/>
      <c r="E11" s="288"/>
      <c r="F11" s="288"/>
      <c r="G11" s="288"/>
      <c r="H11" s="288"/>
      <c r="I11" s="22" t="s">
        <v>13</v>
      </c>
      <c r="J11" s="66">
        <f>'Order Form'!H27:J27</f>
        <v>0</v>
      </c>
    </row>
    <row r="12" spans="1:10" ht="18" x14ac:dyDescent="0.25">
      <c r="A12" s="23" t="s">
        <v>678</v>
      </c>
      <c r="B12" s="288" t="str">
        <f>'Order Form'!B28:F28</f>
        <v xml:space="preserve"> </v>
      </c>
      <c r="C12" s="288"/>
      <c r="D12" s="288"/>
      <c r="E12" s="288"/>
      <c r="F12" s="288"/>
      <c r="G12" s="288"/>
      <c r="H12" s="288"/>
      <c r="I12" s="22" t="s">
        <v>14</v>
      </c>
      <c r="J12" s="24">
        <f>I34</f>
        <v>0</v>
      </c>
    </row>
    <row r="13" spans="1:10" ht="18" x14ac:dyDescent="0.25">
      <c r="A13" s="23" t="s">
        <v>8</v>
      </c>
      <c r="B13" s="288" t="str">
        <f>'Order Form'!B29:F29</f>
        <v xml:space="preserve"> </v>
      </c>
      <c r="C13" s="288"/>
      <c r="D13" s="288"/>
      <c r="E13" s="288"/>
      <c r="F13" s="288"/>
      <c r="G13" s="288"/>
      <c r="H13" s="288"/>
      <c r="I13" s="22" t="s">
        <v>81</v>
      </c>
      <c r="J13" s="25">
        <f>J34</f>
        <v>0</v>
      </c>
    </row>
    <row r="14" spans="1:10" ht="18" customHeight="1" x14ac:dyDescent="0.2">
      <c r="A14" s="325" t="s">
        <v>693</v>
      </c>
      <c r="B14" s="328" t="s">
        <v>4</v>
      </c>
      <c r="C14" s="328"/>
      <c r="D14" s="328"/>
      <c r="E14" s="328"/>
      <c r="F14" s="328"/>
      <c r="G14" s="328"/>
      <c r="H14" s="328"/>
      <c r="I14" s="328"/>
      <c r="J14" s="328"/>
    </row>
    <row r="15" spans="1:10" ht="18" customHeight="1" x14ac:dyDescent="0.2">
      <c r="A15" s="325"/>
      <c r="B15" s="328"/>
      <c r="C15" s="328"/>
      <c r="D15" s="328"/>
      <c r="E15" s="328"/>
      <c r="F15" s="328"/>
      <c r="G15" s="328"/>
      <c r="H15" s="328"/>
      <c r="I15" s="328"/>
      <c r="J15" s="328"/>
    </row>
    <row r="16" spans="1:10" ht="18" customHeight="1" x14ac:dyDescent="0.2">
      <c r="A16" s="325"/>
      <c r="B16" s="328"/>
      <c r="C16" s="328"/>
      <c r="D16" s="328"/>
      <c r="E16" s="328"/>
      <c r="F16" s="328"/>
      <c r="G16" s="328"/>
      <c r="H16" s="328"/>
      <c r="I16" s="328"/>
      <c r="J16" s="328"/>
    </row>
    <row r="17" spans="1:10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  <c r="J17" s="328"/>
    </row>
    <row r="18" spans="1:10" ht="18" customHeight="1" x14ac:dyDescent="0.2">
      <c r="A18" s="11" t="s">
        <v>679</v>
      </c>
      <c r="B18" s="321" t="s">
        <v>4</v>
      </c>
      <c r="C18" s="321"/>
      <c r="D18" s="321"/>
      <c r="E18" s="321"/>
      <c r="F18" s="321"/>
      <c r="G18" s="321"/>
      <c r="H18" s="321"/>
      <c r="I18" s="321"/>
      <c r="J18" s="321"/>
    </row>
    <row r="19" spans="1:10" ht="18" customHeight="1" x14ac:dyDescent="0.2">
      <c r="A19" s="320"/>
      <c r="B19" s="320"/>
      <c r="C19" s="320"/>
      <c r="D19" s="320"/>
      <c r="E19" s="320"/>
      <c r="F19" s="320"/>
      <c r="G19" s="320"/>
      <c r="H19" s="320"/>
      <c r="I19" s="320"/>
      <c r="J19" s="320"/>
    </row>
    <row r="20" spans="1:10" ht="18" x14ac:dyDescent="0.25">
      <c r="A20" s="297" t="s">
        <v>6</v>
      </c>
      <c r="B20" s="297"/>
      <c r="C20" s="297"/>
      <c r="D20" s="297"/>
      <c r="E20" s="297"/>
      <c r="F20" s="297"/>
      <c r="G20" s="297"/>
      <c r="H20" s="297"/>
      <c r="I20" s="297"/>
      <c r="J20" s="297"/>
    </row>
    <row r="21" spans="1:10" ht="18" x14ac:dyDescent="0.25">
      <c r="A21" s="298" t="s">
        <v>21</v>
      </c>
      <c r="B21" s="298"/>
      <c r="C21" s="298"/>
      <c r="D21" s="298"/>
      <c r="E21" s="298"/>
      <c r="F21" s="298"/>
      <c r="G21" s="298"/>
      <c r="H21" s="298"/>
      <c r="I21" s="298"/>
      <c r="J21" s="298"/>
    </row>
    <row r="22" spans="1:10" ht="18" x14ac:dyDescent="0.25">
      <c r="A22" s="302"/>
      <c r="B22" s="302"/>
      <c r="C22" s="302"/>
      <c r="D22" s="302"/>
      <c r="E22" s="302"/>
      <c r="F22" s="302"/>
      <c r="G22" s="302"/>
      <c r="H22" s="302"/>
      <c r="I22" s="302"/>
      <c r="J22" s="302"/>
    </row>
    <row r="23" spans="1:10" ht="18" x14ac:dyDescent="0.25">
      <c r="A23" s="316" t="s">
        <v>95</v>
      </c>
      <c r="B23" s="316"/>
      <c r="C23" s="316"/>
      <c r="D23" s="316"/>
      <c r="E23" s="316"/>
      <c r="F23" s="316"/>
      <c r="G23" s="316"/>
      <c r="H23" s="316"/>
      <c r="I23" s="316"/>
      <c r="J23" s="16">
        <v>1.5</v>
      </c>
    </row>
    <row r="24" spans="1:10" ht="18" x14ac:dyDescent="0.25">
      <c r="A24" s="4" t="s">
        <v>45</v>
      </c>
      <c r="B24" s="6">
        <v>4</v>
      </c>
      <c r="C24" s="6">
        <v>6</v>
      </c>
      <c r="D24" s="6">
        <v>8</v>
      </c>
      <c r="E24" s="6">
        <v>10</v>
      </c>
      <c r="F24" s="6">
        <v>12</v>
      </c>
      <c r="G24" s="6">
        <v>14</v>
      </c>
      <c r="H24" s="6">
        <v>16</v>
      </c>
      <c r="I24" s="6" t="s">
        <v>15</v>
      </c>
      <c r="J24" s="7" t="s">
        <v>16</v>
      </c>
    </row>
    <row r="25" spans="1:10" ht="18" x14ac:dyDescent="0.25">
      <c r="A25" s="72" t="s">
        <v>262</v>
      </c>
      <c r="B25" s="29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37">
        <f>SUM(B25:H25)</f>
        <v>0</v>
      </c>
      <c r="J25" s="49">
        <f>I25*$J$23</f>
        <v>0</v>
      </c>
    </row>
    <row r="26" spans="1:10" ht="18" x14ac:dyDescent="0.25">
      <c r="A26" s="72" t="s">
        <v>263</v>
      </c>
      <c r="B26" s="29">
        <v>0</v>
      </c>
      <c r="C26" s="29"/>
      <c r="D26" s="29"/>
      <c r="E26" s="29"/>
      <c r="F26" s="29"/>
      <c r="G26" s="29"/>
      <c r="H26" s="29"/>
      <c r="I26" s="37">
        <f t="shared" ref="I26:I33" si="0">SUM(B26:H26)</f>
        <v>0</v>
      </c>
      <c r="J26" s="49">
        <f>I26*$J$23</f>
        <v>0</v>
      </c>
    </row>
    <row r="27" spans="1:10" ht="18" x14ac:dyDescent="0.25">
      <c r="A27" s="73" t="s">
        <v>264</v>
      </c>
      <c r="B27" s="29">
        <v>0</v>
      </c>
      <c r="C27" s="29"/>
      <c r="D27" s="29"/>
      <c r="E27" s="29"/>
      <c r="F27" s="29"/>
      <c r="G27" s="29"/>
      <c r="H27" s="29"/>
      <c r="I27" s="37">
        <f t="shared" si="0"/>
        <v>0</v>
      </c>
      <c r="J27" s="49">
        <f>I27*$J$23</f>
        <v>0</v>
      </c>
    </row>
    <row r="28" spans="1:10" ht="18" x14ac:dyDescent="0.25">
      <c r="A28" s="72" t="s">
        <v>265</v>
      </c>
      <c r="B28" s="29">
        <v>0</v>
      </c>
      <c r="C28" s="29"/>
      <c r="D28" s="29"/>
      <c r="E28" s="29"/>
      <c r="F28" s="29"/>
      <c r="G28" s="29"/>
      <c r="H28" s="29"/>
      <c r="I28" s="37">
        <f t="shared" si="0"/>
        <v>0</v>
      </c>
      <c r="J28" s="49">
        <f t="shared" ref="J28:J33" si="1">I28*$J$23</f>
        <v>0</v>
      </c>
    </row>
    <row r="29" spans="1:10" ht="18" x14ac:dyDescent="0.25">
      <c r="A29" s="72" t="s">
        <v>266</v>
      </c>
      <c r="B29" s="29">
        <v>0</v>
      </c>
      <c r="C29" s="29"/>
      <c r="D29" s="29"/>
      <c r="E29" s="29"/>
      <c r="F29" s="29"/>
      <c r="G29" s="29"/>
      <c r="H29" s="29"/>
      <c r="I29" s="37">
        <f t="shared" si="0"/>
        <v>0</v>
      </c>
      <c r="J29" s="49">
        <f t="shared" si="1"/>
        <v>0</v>
      </c>
    </row>
    <row r="30" spans="1:10" ht="18" x14ac:dyDescent="0.25">
      <c r="A30" s="72" t="s">
        <v>267</v>
      </c>
      <c r="B30" s="29">
        <v>0</v>
      </c>
      <c r="C30" s="29"/>
      <c r="D30" s="29"/>
      <c r="E30" s="29"/>
      <c r="F30" s="29"/>
      <c r="G30" s="29"/>
      <c r="H30" s="29"/>
      <c r="I30" s="37">
        <f t="shared" si="0"/>
        <v>0</v>
      </c>
      <c r="J30" s="49">
        <f t="shared" si="1"/>
        <v>0</v>
      </c>
    </row>
    <row r="31" spans="1:10" ht="18" x14ac:dyDescent="0.25">
      <c r="A31" s="72" t="s">
        <v>268</v>
      </c>
      <c r="B31" s="29">
        <v>0</v>
      </c>
      <c r="C31" s="29"/>
      <c r="D31" s="29"/>
      <c r="E31" s="29"/>
      <c r="F31" s="29"/>
      <c r="G31" s="29"/>
      <c r="H31" s="29"/>
      <c r="I31" s="37">
        <f t="shared" si="0"/>
        <v>0</v>
      </c>
      <c r="J31" s="49">
        <f t="shared" si="1"/>
        <v>0</v>
      </c>
    </row>
    <row r="32" spans="1:10" ht="18" x14ac:dyDescent="0.25">
      <c r="A32" s="72" t="s">
        <v>269</v>
      </c>
      <c r="B32" s="29">
        <v>0</v>
      </c>
      <c r="C32" s="29"/>
      <c r="D32" s="29"/>
      <c r="E32" s="29"/>
      <c r="F32" s="29"/>
      <c r="G32" s="29"/>
      <c r="H32" s="29"/>
      <c r="I32" s="37">
        <f t="shared" si="0"/>
        <v>0</v>
      </c>
      <c r="J32" s="49">
        <f t="shared" si="1"/>
        <v>0</v>
      </c>
    </row>
    <row r="33" spans="1:10" ht="18" x14ac:dyDescent="0.25">
      <c r="A33" s="73" t="s">
        <v>270</v>
      </c>
      <c r="B33" s="29">
        <v>0</v>
      </c>
      <c r="C33" s="29"/>
      <c r="D33" s="29"/>
      <c r="E33" s="29"/>
      <c r="F33" s="29"/>
      <c r="G33" s="29"/>
      <c r="H33" s="29"/>
      <c r="I33" s="37">
        <f t="shared" si="0"/>
        <v>0</v>
      </c>
      <c r="J33" s="49">
        <f t="shared" si="1"/>
        <v>0</v>
      </c>
    </row>
    <row r="34" spans="1:10" ht="18" x14ac:dyDescent="0.25">
      <c r="A34" s="20" t="s">
        <v>1</v>
      </c>
      <c r="B34" s="31">
        <f t="shared" ref="B34:H34" si="2">SUM(B25:B33)</f>
        <v>0</v>
      </c>
      <c r="C34" s="37">
        <f t="shared" si="2"/>
        <v>0</v>
      </c>
      <c r="D34" s="37">
        <f t="shared" si="2"/>
        <v>0</v>
      </c>
      <c r="E34" s="37">
        <f t="shared" si="2"/>
        <v>0</v>
      </c>
      <c r="F34" s="37">
        <f t="shared" si="2"/>
        <v>0</v>
      </c>
      <c r="G34" s="37">
        <f t="shared" si="2"/>
        <v>0</v>
      </c>
      <c r="H34" s="37">
        <f t="shared" si="2"/>
        <v>0</v>
      </c>
      <c r="I34" s="31">
        <f>SUM(B34:H34)</f>
        <v>0</v>
      </c>
      <c r="J34" s="32">
        <f>SUM(J25:J33)</f>
        <v>0</v>
      </c>
    </row>
    <row r="35" spans="1:10" ht="18" x14ac:dyDescent="0.25">
      <c r="A35" s="315"/>
      <c r="B35" s="315"/>
      <c r="C35" s="315"/>
      <c r="D35" s="315"/>
      <c r="E35" s="315"/>
      <c r="F35" s="315"/>
      <c r="G35" s="315"/>
      <c r="H35" s="315"/>
      <c r="I35" s="315"/>
      <c r="J35" s="315"/>
    </row>
    <row r="36" spans="1:10" ht="18" x14ac:dyDescent="0.25">
      <c r="A36" s="301" t="s">
        <v>20</v>
      </c>
      <c r="B36" s="301"/>
      <c r="C36" s="301"/>
      <c r="D36" s="301"/>
      <c r="E36" s="301"/>
      <c r="F36" s="301"/>
      <c r="G36" s="301"/>
      <c r="H36" s="301"/>
      <c r="I36" s="301"/>
      <c r="J36" s="301"/>
    </row>
  </sheetData>
  <mergeCells count="24">
    <mergeCell ref="B6:H6"/>
    <mergeCell ref="I6:J6"/>
    <mergeCell ref="A1:J1"/>
    <mergeCell ref="A2:J2"/>
    <mergeCell ref="A3:J3"/>
    <mergeCell ref="A4:J4"/>
    <mergeCell ref="A5:J5"/>
    <mergeCell ref="A20:J20"/>
    <mergeCell ref="A7:J7"/>
    <mergeCell ref="B8:H8"/>
    <mergeCell ref="B9:H9"/>
    <mergeCell ref="B10:H10"/>
    <mergeCell ref="B11:H11"/>
    <mergeCell ref="B12:H12"/>
    <mergeCell ref="B13:H13"/>
    <mergeCell ref="A14:A17"/>
    <mergeCell ref="B14:J17"/>
    <mergeCell ref="B18:J18"/>
    <mergeCell ref="A19:J19"/>
    <mergeCell ref="A21:J21"/>
    <mergeCell ref="A22:J22"/>
    <mergeCell ref="A23:I23"/>
    <mergeCell ref="A35:J35"/>
    <mergeCell ref="A36:J36"/>
  </mergeCells>
  <phoneticPr fontId="0" type="noConversion"/>
  <hyperlinks>
    <hyperlink ref="A21:J21" location="'Order Form'!A1" display="Back to Order Form" xr:uid="{00000000-0004-0000-2400-000000000000}"/>
    <hyperlink ref="I6:J6" r:id="rId1" display="Email" xr:uid="{00000000-0004-0000-2400-000001000000}"/>
    <hyperlink ref="A25" r:id="rId2" xr:uid="{00000000-0004-0000-2400-000002000000}"/>
    <hyperlink ref="A26" r:id="rId3" xr:uid="{00000000-0004-0000-2400-000003000000}"/>
    <hyperlink ref="A28" r:id="rId4" xr:uid="{00000000-0004-0000-2400-000004000000}"/>
    <hyperlink ref="A29" r:id="rId5" xr:uid="{00000000-0004-0000-2400-000005000000}"/>
    <hyperlink ref="A30" r:id="rId6" xr:uid="{00000000-0004-0000-2400-000006000000}"/>
    <hyperlink ref="A31" r:id="rId7" xr:uid="{00000000-0004-0000-2400-000007000000}"/>
    <hyperlink ref="A32" r:id="rId8" xr:uid="{00000000-0004-0000-2400-000008000000}"/>
  </hyperlinks>
  <pageMargins left="0.75" right="0.75" top="1" bottom="1" header="0.5" footer="0.5"/>
  <pageSetup scale="57" orientation="landscape" horizontalDpi="4294967293" verticalDpi="0" r:id="rId9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3">
    <pageSetUpPr fitToPage="1"/>
  </sheetPr>
  <dimension ref="A1:H38"/>
  <sheetViews>
    <sheetView showZeros="0" tabSelected="1" topLeftCell="A10" workbookViewId="0">
      <selection activeCell="H24" sqref="H24"/>
    </sheetView>
  </sheetViews>
  <sheetFormatPr defaultRowHeight="12.75" x14ac:dyDescent="0.2"/>
  <cols>
    <col min="1" max="1" width="53.42578125" customWidth="1"/>
    <col min="2" max="2" width="12.140625" customWidth="1"/>
    <col min="5" max="5" width="11.7109375" customWidth="1"/>
    <col min="6" max="6" width="18.42578125" customWidth="1"/>
    <col min="7" max="7" width="15.85546875" customWidth="1"/>
    <col min="8" max="8" width="39.8554687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46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23" t="s">
        <v>675</v>
      </c>
      <c r="B8" s="288" t="str">
        <f>'Order Form'!B24:F24</f>
        <v xml:space="preserve"> </v>
      </c>
      <c r="C8" s="288"/>
      <c r="D8" s="288"/>
      <c r="E8" s="288"/>
      <c r="F8" s="288"/>
      <c r="G8" s="22" t="s">
        <v>680</v>
      </c>
      <c r="H8" s="66">
        <f>'Order Form'!H24:J24</f>
        <v>0</v>
      </c>
    </row>
    <row r="9" spans="1:8" ht="18" x14ac:dyDescent="0.25">
      <c r="A9" s="23" t="s">
        <v>676</v>
      </c>
      <c r="B9" s="288" t="str">
        <f>'Order Form'!B25:F25</f>
        <v xml:space="preserve"> </v>
      </c>
      <c r="C9" s="288"/>
      <c r="D9" s="288"/>
      <c r="E9" s="288"/>
      <c r="F9" s="288"/>
      <c r="G9" s="22" t="s">
        <v>25</v>
      </c>
      <c r="H9" s="66">
        <f>'Order Form'!H25:J25</f>
        <v>0</v>
      </c>
    </row>
    <row r="10" spans="1:8" ht="18" x14ac:dyDescent="0.25">
      <c r="A10" s="23"/>
      <c r="B10" s="288" t="str">
        <f>'Order Form'!B26:F26</f>
        <v xml:space="preserve"> </v>
      </c>
      <c r="C10" s="288"/>
      <c r="D10" s="288"/>
      <c r="E10" s="288"/>
      <c r="F10" s="288"/>
      <c r="G10" s="22" t="s">
        <v>12</v>
      </c>
      <c r="H10" s="66">
        <f>'Order Form'!H26:J26</f>
        <v>0</v>
      </c>
    </row>
    <row r="11" spans="1:8" ht="18" x14ac:dyDescent="0.25">
      <c r="A11" s="23" t="s">
        <v>677</v>
      </c>
      <c r="B11" s="288" t="str">
        <f>'Order Form'!B27:F27</f>
        <v xml:space="preserve"> </v>
      </c>
      <c r="C11" s="288"/>
      <c r="D11" s="288"/>
      <c r="E11" s="288"/>
      <c r="F11" s="288"/>
      <c r="G11" s="22" t="s">
        <v>13</v>
      </c>
      <c r="H11" s="66">
        <f>'Order Form'!H27:J27</f>
        <v>0</v>
      </c>
    </row>
    <row r="12" spans="1:8" ht="18" x14ac:dyDescent="0.25">
      <c r="A12" s="23" t="s">
        <v>678</v>
      </c>
      <c r="B12" s="288" t="str">
        <f>'Order Form'!B28:F28</f>
        <v xml:space="preserve"> </v>
      </c>
      <c r="C12" s="288"/>
      <c r="D12" s="288"/>
      <c r="E12" s="288"/>
      <c r="F12" s="288"/>
      <c r="G12" s="22" t="s">
        <v>14</v>
      </c>
      <c r="H12" s="24">
        <f>G36</f>
        <v>0</v>
      </c>
    </row>
    <row r="13" spans="1:8" ht="18" x14ac:dyDescent="0.25">
      <c r="A13" s="23" t="s">
        <v>8</v>
      </c>
      <c r="B13" s="288" t="str">
        <f>'Order Form'!B29:F29</f>
        <v xml:space="preserve"> </v>
      </c>
      <c r="C13" s="288"/>
      <c r="D13" s="288"/>
      <c r="E13" s="288"/>
      <c r="F13" s="288"/>
      <c r="G13" s="22" t="s">
        <v>81</v>
      </c>
      <c r="H13" s="25">
        <f>H36</f>
        <v>0</v>
      </c>
    </row>
    <row r="14" spans="1:8" ht="18" customHeight="1" x14ac:dyDescent="0.2">
      <c r="A14" s="325" t="s">
        <v>693</v>
      </c>
      <c r="B14" s="328" t="s">
        <v>4</v>
      </c>
      <c r="C14" s="328"/>
      <c r="D14" s="328"/>
      <c r="E14" s="328"/>
      <c r="F14" s="328"/>
      <c r="G14" s="328"/>
      <c r="H14" s="328"/>
    </row>
    <row r="15" spans="1:8" ht="18" customHeight="1" x14ac:dyDescent="0.2">
      <c r="A15" s="325"/>
      <c r="B15" s="328"/>
      <c r="C15" s="328"/>
      <c r="D15" s="328"/>
      <c r="E15" s="328"/>
      <c r="F15" s="328"/>
      <c r="G15" s="328"/>
      <c r="H15" s="328"/>
    </row>
    <row r="16" spans="1:8" ht="18" customHeight="1" x14ac:dyDescent="0.2">
      <c r="A16" s="325"/>
      <c r="B16" s="328"/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11" t="s">
        <v>679</v>
      </c>
      <c r="B18" s="321" t="s">
        <v>4</v>
      </c>
      <c r="C18" s="321"/>
      <c r="D18" s="321"/>
      <c r="E18" s="321"/>
      <c r="F18" s="321"/>
      <c r="G18" s="321"/>
      <c r="H18" s="321"/>
    </row>
    <row r="19" spans="1:8" ht="18" customHeight="1" x14ac:dyDescent="0.2">
      <c r="A19" s="320"/>
      <c r="B19" s="320"/>
      <c r="C19" s="320"/>
      <c r="D19" s="320"/>
      <c r="E19" s="320"/>
      <c r="F19" s="320"/>
      <c r="G19" s="320"/>
      <c r="H19" s="320"/>
    </row>
    <row r="20" spans="1:8" ht="18" x14ac:dyDescent="0.25">
      <c r="A20" s="297" t="s">
        <v>6</v>
      </c>
      <c r="B20" s="297"/>
      <c r="C20" s="297"/>
      <c r="D20" s="297"/>
      <c r="E20" s="297"/>
      <c r="F20" s="297"/>
      <c r="G20" s="297"/>
      <c r="H20" s="297"/>
    </row>
    <row r="21" spans="1:8" ht="18" x14ac:dyDescent="0.25">
      <c r="A21" s="298" t="s">
        <v>21</v>
      </c>
      <c r="B21" s="298"/>
      <c r="C21" s="298"/>
      <c r="D21" s="298"/>
      <c r="E21" s="298"/>
      <c r="F21" s="298"/>
      <c r="G21" s="298"/>
      <c r="H21" s="298"/>
    </row>
    <row r="22" spans="1:8" ht="18" x14ac:dyDescent="0.25">
      <c r="A22" s="302"/>
      <c r="B22" s="302"/>
      <c r="C22" s="302"/>
      <c r="D22" s="302"/>
      <c r="E22" s="302"/>
      <c r="F22" s="302"/>
      <c r="G22" s="302"/>
      <c r="H22" s="302"/>
    </row>
    <row r="23" spans="1:8" ht="18" x14ac:dyDescent="0.25">
      <c r="A23" s="316" t="s">
        <v>95</v>
      </c>
      <c r="B23" s="316"/>
      <c r="C23" s="316"/>
      <c r="D23" s="316"/>
      <c r="E23" s="316"/>
      <c r="F23" s="316"/>
      <c r="G23" s="316"/>
      <c r="H23" s="16">
        <v>1.5</v>
      </c>
    </row>
    <row r="24" spans="1:8" ht="18" x14ac:dyDescent="0.25">
      <c r="A24" s="4" t="s">
        <v>46</v>
      </c>
      <c r="B24" s="6">
        <v>2</v>
      </c>
      <c r="C24" s="6">
        <v>4</v>
      </c>
      <c r="D24" s="6">
        <v>6</v>
      </c>
      <c r="E24" s="6">
        <v>8</v>
      </c>
      <c r="F24" s="6">
        <v>10</v>
      </c>
      <c r="G24" s="6" t="s">
        <v>15</v>
      </c>
      <c r="H24" s="7" t="s">
        <v>16</v>
      </c>
    </row>
    <row r="25" spans="1:8" ht="18" x14ac:dyDescent="0.25">
      <c r="A25" s="13" t="s">
        <v>271</v>
      </c>
      <c r="B25" s="35">
        <v>0</v>
      </c>
      <c r="C25" s="29">
        <v>0</v>
      </c>
      <c r="D25" s="29">
        <v>0</v>
      </c>
      <c r="E25" s="29">
        <v>0</v>
      </c>
      <c r="F25" s="29">
        <v>0</v>
      </c>
      <c r="G25" s="31">
        <f>SUM(B25:F25)</f>
        <v>0</v>
      </c>
      <c r="H25" s="32">
        <f>G25*$H$23</f>
        <v>0</v>
      </c>
    </row>
    <row r="26" spans="1:8" ht="18" x14ac:dyDescent="0.25">
      <c r="A26" s="13" t="s">
        <v>272</v>
      </c>
      <c r="B26" s="35">
        <v>0</v>
      </c>
      <c r="C26" s="29"/>
      <c r="D26" s="29"/>
      <c r="E26" s="29"/>
      <c r="F26" s="29"/>
      <c r="G26" s="31">
        <f t="shared" ref="G26:G35" si="0">SUM(B26:F26)</f>
        <v>0</v>
      </c>
      <c r="H26" s="32">
        <f t="shared" ref="H26:H35" si="1">G26*$H$23</f>
        <v>0</v>
      </c>
    </row>
    <row r="27" spans="1:8" ht="18" x14ac:dyDescent="0.25">
      <c r="A27" s="13" t="s">
        <v>273</v>
      </c>
      <c r="B27" s="35">
        <v>0</v>
      </c>
      <c r="C27" s="29"/>
      <c r="D27" s="29"/>
      <c r="E27" s="29"/>
      <c r="F27" s="29"/>
      <c r="G27" s="31">
        <f t="shared" si="0"/>
        <v>0</v>
      </c>
      <c r="H27" s="32">
        <f t="shared" si="1"/>
        <v>0</v>
      </c>
    </row>
    <row r="28" spans="1:8" ht="18" x14ac:dyDescent="0.25">
      <c r="A28" s="13" t="s">
        <v>274</v>
      </c>
      <c r="B28" s="35">
        <v>0</v>
      </c>
      <c r="C28" s="29"/>
      <c r="D28" s="29"/>
      <c r="E28" s="29"/>
      <c r="F28" s="29"/>
      <c r="G28" s="31">
        <f t="shared" si="0"/>
        <v>0</v>
      </c>
      <c r="H28" s="32">
        <f t="shared" si="1"/>
        <v>0</v>
      </c>
    </row>
    <row r="29" spans="1:8" ht="18" x14ac:dyDescent="0.25">
      <c r="A29" s="13" t="s">
        <v>275</v>
      </c>
      <c r="B29" s="35">
        <v>0</v>
      </c>
      <c r="C29" s="29"/>
      <c r="D29" s="29"/>
      <c r="E29" s="29"/>
      <c r="F29" s="29"/>
      <c r="G29" s="31">
        <f t="shared" si="0"/>
        <v>0</v>
      </c>
      <c r="H29" s="32">
        <f t="shared" si="1"/>
        <v>0</v>
      </c>
    </row>
    <row r="30" spans="1:8" ht="18" x14ac:dyDescent="0.25">
      <c r="A30" s="13" t="s">
        <v>276</v>
      </c>
      <c r="B30" s="35">
        <v>0</v>
      </c>
      <c r="C30" s="29"/>
      <c r="D30" s="29"/>
      <c r="E30" s="29"/>
      <c r="F30" s="29"/>
      <c r="G30" s="31">
        <f t="shared" si="0"/>
        <v>0</v>
      </c>
      <c r="H30" s="32">
        <f t="shared" si="1"/>
        <v>0</v>
      </c>
    </row>
    <row r="31" spans="1:8" ht="18" x14ac:dyDescent="0.25">
      <c r="A31" s="13" t="s">
        <v>277</v>
      </c>
      <c r="B31" s="35">
        <v>0</v>
      </c>
      <c r="C31" s="29"/>
      <c r="D31" s="29"/>
      <c r="E31" s="29"/>
      <c r="F31" s="29"/>
      <c r="G31" s="31">
        <f t="shared" si="0"/>
        <v>0</v>
      </c>
      <c r="H31" s="32">
        <f t="shared" si="1"/>
        <v>0</v>
      </c>
    </row>
    <row r="32" spans="1:8" ht="18" x14ac:dyDescent="0.25">
      <c r="A32" s="13" t="s">
        <v>278</v>
      </c>
      <c r="B32" s="35">
        <v>0</v>
      </c>
      <c r="C32" s="29"/>
      <c r="D32" s="29"/>
      <c r="E32" s="29"/>
      <c r="F32" s="29"/>
      <c r="G32" s="31">
        <f t="shared" si="0"/>
        <v>0</v>
      </c>
      <c r="H32" s="32">
        <f t="shared" si="1"/>
        <v>0</v>
      </c>
    </row>
    <row r="33" spans="1:8" ht="18" x14ac:dyDescent="0.25">
      <c r="A33" s="13" t="s">
        <v>279</v>
      </c>
      <c r="B33" s="35">
        <v>0</v>
      </c>
      <c r="C33" s="29"/>
      <c r="D33" s="29"/>
      <c r="E33" s="29"/>
      <c r="F33" s="29"/>
      <c r="G33" s="31">
        <f t="shared" si="0"/>
        <v>0</v>
      </c>
      <c r="H33" s="32">
        <f t="shared" si="1"/>
        <v>0</v>
      </c>
    </row>
    <row r="34" spans="1:8" ht="18" x14ac:dyDescent="0.25">
      <c r="A34" s="13" t="s">
        <v>280</v>
      </c>
      <c r="B34" s="35">
        <v>0</v>
      </c>
      <c r="C34" s="29"/>
      <c r="D34" s="29"/>
      <c r="E34" s="29"/>
      <c r="F34" s="29"/>
      <c r="G34" s="31">
        <f t="shared" si="0"/>
        <v>0</v>
      </c>
      <c r="H34" s="32">
        <f t="shared" si="1"/>
        <v>0</v>
      </c>
    </row>
    <row r="35" spans="1:8" ht="18" x14ac:dyDescent="0.25">
      <c r="A35" s="13"/>
      <c r="B35" s="35">
        <v>0</v>
      </c>
      <c r="C35" s="29"/>
      <c r="D35" s="29"/>
      <c r="E35" s="29"/>
      <c r="F35" s="29"/>
      <c r="G35" s="31">
        <f t="shared" si="0"/>
        <v>0</v>
      </c>
      <c r="H35" s="32">
        <f t="shared" si="1"/>
        <v>0</v>
      </c>
    </row>
    <row r="36" spans="1:8" ht="18" x14ac:dyDescent="0.25">
      <c r="A36" s="20" t="s">
        <v>1</v>
      </c>
      <c r="B36" s="31">
        <f>SUM(B25:B35)</f>
        <v>0</v>
      </c>
      <c r="C36" s="37">
        <f>SUM(C25:C35)</f>
        <v>0</v>
      </c>
      <c r="D36" s="37">
        <f>SUM(D25:D35)</f>
        <v>0</v>
      </c>
      <c r="E36" s="37">
        <f>SUM(E25:E35)</f>
        <v>0</v>
      </c>
      <c r="F36" s="37">
        <f>SUM(F25:F35)</f>
        <v>0</v>
      </c>
      <c r="G36" s="31">
        <f>SUM(B36:F36)</f>
        <v>0</v>
      </c>
      <c r="H36" s="32">
        <f>SUM(H25:H35)</f>
        <v>0</v>
      </c>
    </row>
    <row r="37" spans="1:8" ht="18" x14ac:dyDescent="0.25">
      <c r="A37" s="315"/>
      <c r="B37" s="315"/>
      <c r="C37" s="315"/>
      <c r="D37" s="315"/>
      <c r="E37" s="315"/>
      <c r="F37" s="315"/>
      <c r="G37" s="315"/>
      <c r="H37" s="315"/>
    </row>
    <row r="38" spans="1:8" ht="18" x14ac:dyDescent="0.25">
      <c r="A38" s="301" t="s">
        <v>20</v>
      </c>
      <c r="B38" s="301"/>
      <c r="C38" s="301"/>
      <c r="D38" s="301"/>
      <c r="E38" s="301"/>
      <c r="F38" s="301"/>
      <c r="G38" s="301"/>
      <c r="H38" s="301"/>
    </row>
  </sheetData>
  <mergeCells count="24">
    <mergeCell ref="B6:F6"/>
    <mergeCell ref="G6:H6"/>
    <mergeCell ref="A1:H1"/>
    <mergeCell ref="A2:H2"/>
    <mergeCell ref="A3:H3"/>
    <mergeCell ref="A4:H4"/>
    <mergeCell ref="A5:H5"/>
    <mergeCell ref="A20:H20"/>
    <mergeCell ref="A7:H7"/>
    <mergeCell ref="B8:F8"/>
    <mergeCell ref="B9:F9"/>
    <mergeCell ref="B10:F10"/>
    <mergeCell ref="B11:F11"/>
    <mergeCell ref="B12:F12"/>
    <mergeCell ref="B13:F13"/>
    <mergeCell ref="A14:A17"/>
    <mergeCell ref="B14:H17"/>
    <mergeCell ref="B18:H18"/>
    <mergeCell ref="A19:H19"/>
    <mergeCell ref="A21:H21"/>
    <mergeCell ref="A22:H22"/>
    <mergeCell ref="A23:G23"/>
    <mergeCell ref="A37:H37"/>
    <mergeCell ref="A38:H38"/>
  </mergeCells>
  <phoneticPr fontId="0" type="noConversion"/>
  <hyperlinks>
    <hyperlink ref="A21:H21" location="'Order Form'!A1" display="Back to Order Form" xr:uid="{00000000-0004-0000-2500-000000000000}"/>
    <hyperlink ref="G6:H6" r:id="rId1" display="Email" xr:uid="{00000000-0004-0000-2500-000001000000}"/>
  </hyperlinks>
  <pageMargins left="0.75" right="0.75" top="1" bottom="1" header="0.5" footer="0.5"/>
  <pageSetup scale="72" fitToHeight="2" orientation="landscape" horizontalDpi="4294967293" verticalDpi="0" r:id="rId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4">
    <pageSetUpPr fitToPage="1"/>
  </sheetPr>
  <dimension ref="A1:H33"/>
  <sheetViews>
    <sheetView showZeros="0" topLeftCell="A13" workbookViewId="0">
      <selection activeCell="H24" sqref="H24"/>
    </sheetView>
  </sheetViews>
  <sheetFormatPr defaultRowHeight="12.75" x14ac:dyDescent="0.2"/>
  <cols>
    <col min="1" max="1" width="53.42578125" customWidth="1"/>
    <col min="2" max="2" width="12.140625" customWidth="1"/>
    <col min="5" max="5" width="11.7109375" customWidth="1"/>
    <col min="6" max="6" width="18" customWidth="1"/>
    <col min="7" max="7" width="15.85546875" customWidth="1"/>
    <col min="8" max="8" width="38.570312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47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23" t="s">
        <v>675</v>
      </c>
      <c r="B8" s="288" t="str">
        <f>'Order Form'!B24:F24</f>
        <v xml:space="preserve"> </v>
      </c>
      <c r="C8" s="288"/>
      <c r="D8" s="288"/>
      <c r="E8" s="288"/>
      <c r="F8" s="288"/>
      <c r="G8" s="22" t="s">
        <v>680</v>
      </c>
      <c r="H8" s="66">
        <f>'Order Form'!H24:J24</f>
        <v>0</v>
      </c>
    </row>
    <row r="9" spans="1:8" ht="18" x14ac:dyDescent="0.25">
      <c r="A9" s="23" t="s">
        <v>676</v>
      </c>
      <c r="B9" s="288" t="str">
        <f>'Order Form'!B25:F25</f>
        <v xml:space="preserve"> </v>
      </c>
      <c r="C9" s="288"/>
      <c r="D9" s="288"/>
      <c r="E9" s="288"/>
      <c r="F9" s="288"/>
      <c r="G9" s="22" t="s">
        <v>25</v>
      </c>
      <c r="H9" s="66">
        <f>'Order Form'!H25:J25</f>
        <v>0</v>
      </c>
    </row>
    <row r="10" spans="1:8" ht="18" x14ac:dyDescent="0.25">
      <c r="A10" s="23"/>
      <c r="B10" s="288" t="str">
        <f>'Order Form'!B26:F26</f>
        <v xml:space="preserve"> </v>
      </c>
      <c r="C10" s="288"/>
      <c r="D10" s="288"/>
      <c r="E10" s="288"/>
      <c r="F10" s="288"/>
      <c r="G10" s="22" t="s">
        <v>12</v>
      </c>
      <c r="H10" s="66">
        <f>'Order Form'!H26:J26</f>
        <v>0</v>
      </c>
    </row>
    <row r="11" spans="1:8" ht="18" x14ac:dyDescent="0.25">
      <c r="A11" s="23" t="s">
        <v>677</v>
      </c>
      <c r="B11" s="288" t="str">
        <f>'Order Form'!B27:F27</f>
        <v xml:space="preserve"> </v>
      </c>
      <c r="C11" s="288"/>
      <c r="D11" s="288"/>
      <c r="E11" s="288"/>
      <c r="F11" s="288"/>
      <c r="G11" s="22" t="s">
        <v>13</v>
      </c>
      <c r="H11" s="66">
        <f>'Order Form'!H27:J27</f>
        <v>0</v>
      </c>
    </row>
    <row r="12" spans="1:8" ht="18" x14ac:dyDescent="0.25">
      <c r="A12" s="23" t="s">
        <v>678</v>
      </c>
      <c r="B12" s="288" t="str">
        <f>'Order Form'!B28:F28</f>
        <v xml:space="preserve"> </v>
      </c>
      <c r="C12" s="288"/>
      <c r="D12" s="288"/>
      <c r="E12" s="288"/>
      <c r="F12" s="288"/>
      <c r="G12" s="22" t="s">
        <v>14</v>
      </c>
      <c r="H12" s="24">
        <f>G31</f>
        <v>0</v>
      </c>
    </row>
    <row r="13" spans="1:8" ht="18" x14ac:dyDescent="0.25">
      <c r="A13" s="23" t="s">
        <v>8</v>
      </c>
      <c r="B13" s="288" t="str">
        <f>'Order Form'!B29:F29</f>
        <v xml:space="preserve"> </v>
      </c>
      <c r="C13" s="288"/>
      <c r="D13" s="288"/>
      <c r="E13" s="288"/>
      <c r="F13" s="288"/>
      <c r="G13" s="22" t="s">
        <v>81</v>
      </c>
      <c r="H13" s="25">
        <f>H31</f>
        <v>0</v>
      </c>
    </row>
    <row r="14" spans="1:8" ht="18" customHeight="1" x14ac:dyDescent="0.2">
      <c r="A14" s="325" t="s">
        <v>693</v>
      </c>
      <c r="B14" s="328" t="s">
        <v>4</v>
      </c>
      <c r="C14" s="328"/>
      <c r="D14" s="328"/>
      <c r="E14" s="328"/>
      <c r="F14" s="328"/>
      <c r="G14" s="328"/>
      <c r="H14" s="328"/>
    </row>
    <row r="15" spans="1:8" ht="18" customHeight="1" x14ac:dyDescent="0.2">
      <c r="A15" s="325"/>
      <c r="B15" s="328"/>
      <c r="C15" s="328"/>
      <c r="D15" s="328"/>
      <c r="E15" s="328"/>
      <c r="F15" s="328"/>
      <c r="G15" s="328"/>
      <c r="H15" s="328"/>
    </row>
    <row r="16" spans="1:8" ht="18" customHeight="1" x14ac:dyDescent="0.2">
      <c r="A16" s="325"/>
      <c r="B16" s="328"/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11" t="s">
        <v>679</v>
      </c>
      <c r="B18" s="321" t="s">
        <v>4</v>
      </c>
      <c r="C18" s="321"/>
      <c r="D18" s="321"/>
      <c r="E18" s="321"/>
      <c r="F18" s="321"/>
      <c r="G18" s="321"/>
      <c r="H18" s="321"/>
    </row>
    <row r="19" spans="1:8" ht="18" customHeight="1" x14ac:dyDescent="0.2">
      <c r="A19" s="320"/>
      <c r="B19" s="320"/>
      <c r="C19" s="320"/>
      <c r="D19" s="320"/>
      <c r="E19" s="320"/>
      <c r="F19" s="320"/>
      <c r="G19" s="320"/>
      <c r="H19" s="320"/>
    </row>
    <row r="20" spans="1:8" ht="18" x14ac:dyDescent="0.25">
      <c r="A20" s="297" t="s">
        <v>6</v>
      </c>
      <c r="B20" s="297"/>
      <c r="C20" s="297"/>
      <c r="D20" s="297"/>
      <c r="E20" s="297"/>
      <c r="F20" s="297"/>
      <c r="G20" s="297"/>
      <c r="H20" s="297"/>
    </row>
    <row r="21" spans="1:8" ht="18" x14ac:dyDescent="0.25">
      <c r="A21" s="298" t="s">
        <v>21</v>
      </c>
      <c r="B21" s="298"/>
      <c r="C21" s="298"/>
      <c r="D21" s="298"/>
      <c r="E21" s="298"/>
      <c r="F21" s="298"/>
      <c r="G21" s="298"/>
      <c r="H21" s="298"/>
    </row>
    <row r="22" spans="1:8" ht="18" x14ac:dyDescent="0.25">
      <c r="A22" s="302"/>
      <c r="B22" s="302"/>
      <c r="C22" s="302"/>
      <c r="D22" s="302"/>
      <c r="E22" s="302"/>
      <c r="F22" s="302"/>
      <c r="G22" s="302"/>
      <c r="H22" s="302"/>
    </row>
    <row r="23" spans="1:8" ht="18" x14ac:dyDescent="0.25">
      <c r="A23" s="316" t="s">
        <v>95</v>
      </c>
      <c r="B23" s="316"/>
      <c r="C23" s="316"/>
      <c r="D23" s="316"/>
      <c r="E23" s="316"/>
      <c r="F23" s="316"/>
      <c r="G23" s="316"/>
      <c r="H23" s="16">
        <v>2.5</v>
      </c>
    </row>
    <row r="24" spans="1:8" ht="18" x14ac:dyDescent="0.25">
      <c r="A24" s="4" t="s">
        <v>47</v>
      </c>
      <c r="B24" s="6">
        <v>2</v>
      </c>
      <c r="C24" s="6">
        <v>4</v>
      </c>
      <c r="D24" s="6">
        <v>6</v>
      </c>
      <c r="E24" s="6">
        <v>8</v>
      </c>
      <c r="F24" s="6">
        <v>10</v>
      </c>
      <c r="G24" s="6" t="s">
        <v>15</v>
      </c>
      <c r="H24" s="7" t="s">
        <v>16</v>
      </c>
    </row>
    <row r="25" spans="1:8" ht="18" x14ac:dyDescent="0.25">
      <c r="A25" s="13" t="s">
        <v>281</v>
      </c>
      <c r="B25" s="35">
        <v>0</v>
      </c>
      <c r="C25" s="29">
        <v>0</v>
      </c>
      <c r="D25" s="29">
        <v>0</v>
      </c>
      <c r="E25" s="29">
        <v>0</v>
      </c>
      <c r="F25" s="29">
        <v>0</v>
      </c>
      <c r="G25" s="31">
        <f t="shared" ref="G25:G31" si="0">SUM(B25:F25)</f>
        <v>0</v>
      </c>
      <c r="H25" s="32">
        <f t="shared" ref="H25:H30" si="1">G25*$H$23</f>
        <v>0</v>
      </c>
    </row>
    <row r="26" spans="1:8" ht="18" x14ac:dyDescent="0.25">
      <c r="A26" s="13" t="s">
        <v>282</v>
      </c>
      <c r="B26" s="35">
        <v>0</v>
      </c>
      <c r="C26" s="29">
        <v>0</v>
      </c>
      <c r="D26" s="29"/>
      <c r="E26" s="29"/>
      <c r="F26" s="29"/>
      <c r="G26" s="31">
        <f t="shared" si="0"/>
        <v>0</v>
      </c>
      <c r="H26" s="32">
        <f t="shared" si="1"/>
        <v>0</v>
      </c>
    </row>
    <row r="27" spans="1:8" ht="18" x14ac:dyDescent="0.25">
      <c r="A27" s="13" t="s">
        <v>283</v>
      </c>
      <c r="B27" s="35">
        <v>0</v>
      </c>
      <c r="C27" s="29"/>
      <c r="D27" s="29"/>
      <c r="E27" s="29">
        <v>0</v>
      </c>
      <c r="F27" s="29"/>
      <c r="G27" s="31">
        <f t="shared" si="0"/>
        <v>0</v>
      </c>
      <c r="H27" s="32">
        <f t="shared" si="1"/>
        <v>0</v>
      </c>
    </row>
    <row r="28" spans="1:8" ht="18" x14ac:dyDescent="0.25">
      <c r="A28" s="13" t="s">
        <v>284</v>
      </c>
      <c r="B28" s="35">
        <v>0</v>
      </c>
      <c r="C28" s="29"/>
      <c r="D28" s="29">
        <v>0</v>
      </c>
      <c r="E28" s="29"/>
      <c r="F28" s="29"/>
      <c r="G28" s="31">
        <f t="shared" si="0"/>
        <v>0</v>
      </c>
      <c r="H28" s="32">
        <f t="shared" si="1"/>
        <v>0</v>
      </c>
    </row>
    <row r="29" spans="1:8" ht="18" x14ac:dyDescent="0.25">
      <c r="A29" s="13" t="s">
        <v>285</v>
      </c>
      <c r="B29" s="35">
        <v>0</v>
      </c>
      <c r="C29" s="29"/>
      <c r="D29" s="29"/>
      <c r="E29" s="29">
        <v>0</v>
      </c>
      <c r="F29" s="29"/>
      <c r="G29" s="31">
        <f t="shared" si="0"/>
        <v>0</v>
      </c>
      <c r="H29" s="32">
        <f t="shared" si="1"/>
        <v>0</v>
      </c>
    </row>
    <row r="30" spans="1:8" ht="18" x14ac:dyDescent="0.25">
      <c r="A30" s="13"/>
      <c r="B30" s="35">
        <v>0</v>
      </c>
      <c r="C30" s="29"/>
      <c r="D30" s="29"/>
      <c r="E30" s="29"/>
      <c r="F30" s="29">
        <v>0</v>
      </c>
      <c r="G30" s="31">
        <f t="shared" si="0"/>
        <v>0</v>
      </c>
      <c r="H30" s="32">
        <f t="shared" si="1"/>
        <v>0</v>
      </c>
    </row>
    <row r="31" spans="1:8" ht="18" x14ac:dyDescent="0.25">
      <c r="A31" s="20" t="s">
        <v>1</v>
      </c>
      <c r="B31" s="31">
        <f>SUM(B25:B30)</f>
        <v>0</v>
      </c>
      <c r="C31" s="37">
        <f>SUM(C25:C30)</f>
        <v>0</v>
      </c>
      <c r="D31" s="37">
        <f>SUM(D25:D30)</f>
        <v>0</v>
      </c>
      <c r="E31" s="37">
        <f>SUM(E25:E30)</f>
        <v>0</v>
      </c>
      <c r="F31" s="37">
        <f>SUM(F25:F30)</f>
        <v>0</v>
      </c>
      <c r="G31" s="31">
        <f t="shared" si="0"/>
        <v>0</v>
      </c>
      <c r="H31" s="32">
        <f>SUM(H25:H30)</f>
        <v>0</v>
      </c>
    </row>
    <row r="32" spans="1:8" ht="18" x14ac:dyDescent="0.25">
      <c r="A32" s="315"/>
      <c r="B32" s="315"/>
      <c r="C32" s="315"/>
      <c r="D32" s="315"/>
      <c r="E32" s="315"/>
      <c r="F32" s="315"/>
      <c r="G32" s="315"/>
      <c r="H32" s="315"/>
    </row>
    <row r="33" spans="1:8" ht="18" x14ac:dyDescent="0.25">
      <c r="A33" s="301" t="s">
        <v>20</v>
      </c>
      <c r="B33" s="301"/>
      <c r="C33" s="301"/>
      <c r="D33" s="301"/>
      <c r="E33" s="301"/>
      <c r="F33" s="301"/>
      <c r="G33" s="301"/>
      <c r="H33" s="301"/>
    </row>
  </sheetData>
  <mergeCells count="24">
    <mergeCell ref="A32:H32"/>
    <mergeCell ref="A33:H33"/>
    <mergeCell ref="A20:H20"/>
    <mergeCell ref="A21:H21"/>
    <mergeCell ref="A22:H22"/>
    <mergeCell ref="A23:G23"/>
    <mergeCell ref="A14:A17"/>
    <mergeCell ref="B14:H17"/>
    <mergeCell ref="B18:H18"/>
    <mergeCell ref="A19:H19"/>
    <mergeCell ref="B10:F10"/>
    <mergeCell ref="B11:F11"/>
    <mergeCell ref="B12:F12"/>
    <mergeCell ref="B13:F13"/>
    <mergeCell ref="B9:F9"/>
    <mergeCell ref="A5:H5"/>
    <mergeCell ref="B6:F6"/>
    <mergeCell ref="G6:H6"/>
    <mergeCell ref="A7:H7"/>
    <mergeCell ref="A1:H1"/>
    <mergeCell ref="A2:H2"/>
    <mergeCell ref="A3:H3"/>
    <mergeCell ref="A4:H4"/>
    <mergeCell ref="B8:F8"/>
  </mergeCells>
  <phoneticPr fontId="0" type="noConversion"/>
  <hyperlinks>
    <hyperlink ref="A21:H21" location="'Order Form'!A1" display="Back to Order Form" xr:uid="{00000000-0004-0000-2600-000000000000}"/>
    <hyperlink ref="G6:H6" r:id="rId1" display="Email" xr:uid="{00000000-0004-0000-2600-000001000000}"/>
  </hyperlinks>
  <pageMargins left="0.75" right="0.75" top="1" bottom="1" header="0.5" footer="0.5"/>
  <pageSetup scale="62" orientation="landscape" horizontalDpi="4294967293" verticalDpi="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I32"/>
  <sheetViews>
    <sheetView showZeros="0" topLeftCell="A10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39.855468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26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326" t="s">
        <v>7</v>
      </c>
      <c r="I6" s="326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324" t="str">
        <f>'Order Form'!B24:F24</f>
        <v xml:space="preserve"> </v>
      </c>
      <c r="C10" s="324"/>
      <c r="D10" s="324"/>
      <c r="E10" s="324"/>
      <c r="F10" s="324"/>
      <c r="G10" s="324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324" t="str">
        <f>'Order Form'!B25:F25</f>
        <v xml:space="preserve"> </v>
      </c>
      <c r="C11" s="324"/>
      <c r="D11" s="324"/>
      <c r="E11" s="324"/>
      <c r="F11" s="324"/>
      <c r="G11" s="324"/>
      <c r="H11" s="22" t="s">
        <v>25</v>
      </c>
      <c r="I11" s="66">
        <f>'Order Form'!H25:J25</f>
        <v>0</v>
      </c>
    </row>
    <row r="12" spans="1:9" ht="18" x14ac:dyDescent="0.25">
      <c r="A12" s="23"/>
      <c r="B12" s="324" t="str">
        <f>'Order Form'!B26:F26</f>
        <v xml:space="preserve"> </v>
      </c>
      <c r="C12" s="324"/>
      <c r="D12" s="324"/>
      <c r="E12" s="324"/>
      <c r="F12" s="324"/>
      <c r="G12" s="324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324" t="str">
        <f>'Order Form'!B27:F27</f>
        <v xml:space="preserve"> </v>
      </c>
      <c r="C13" s="324"/>
      <c r="D13" s="324"/>
      <c r="E13" s="324"/>
      <c r="F13" s="324"/>
      <c r="G13" s="324"/>
      <c r="H13" s="22" t="s">
        <v>13</v>
      </c>
      <c r="I13" s="21">
        <f>'Order Form'!H27:J27</f>
        <v>0</v>
      </c>
    </row>
    <row r="14" spans="1:9" ht="18" x14ac:dyDescent="0.25">
      <c r="A14" s="23" t="s">
        <v>678</v>
      </c>
      <c r="B14" s="324" t="str">
        <f>'Order Form'!B28:F28</f>
        <v xml:space="preserve"> </v>
      </c>
      <c r="C14" s="324"/>
      <c r="D14" s="324"/>
      <c r="E14" s="324"/>
      <c r="F14" s="324"/>
      <c r="G14" s="324"/>
      <c r="H14" s="22" t="s">
        <v>14</v>
      </c>
      <c r="I14" s="24">
        <f>H29</f>
        <v>0</v>
      </c>
    </row>
    <row r="15" spans="1:9" ht="18" x14ac:dyDescent="0.25">
      <c r="A15" s="23" t="s">
        <v>8</v>
      </c>
      <c r="B15" s="324" t="str">
        <f>'Order Form'!B29:F29</f>
        <v xml:space="preserve"> </v>
      </c>
      <c r="C15" s="324"/>
      <c r="D15" s="324"/>
      <c r="E15" s="324"/>
      <c r="F15" s="324"/>
      <c r="G15" s="324"/>
      <c r="H15" s="22" t="s">
        <v>81</v>
      </c>
      <c r="I15" s="25">
        <f>I29</f>
        <v>0</v>
      </c>
    </row>
    <row r="16" spans="1:9" ht="18" customHeight="1" x14ac:dyDescent="0.2">
      <c r="A16" s="325" t="s">
        <v>693</v>
      </c>
      <c r="B16" s="325" t="s">
        <v>4</v>
      </c>
      <c r="C16" s="325"/>
      <c r="D16" s="325"/>
      <c r="E16" s="325"/>
      <c r="F16" s="325"/>
      <c r="G16" s="325"/>
      <c r="H16" s="325"/>
      <c r="I16" s="325"/>
    </row>
    <row r="17" spans="1:9" ht="18" customHeight="1" x14ac:dyDescent="0.2">
      <c r="A17" s="325"/>
      <c r="B17" s="325"/>
      <c r="C17" s="325"/>
      <c r="D17" s="325"/>
      <c r="E17" s="325"/>
      <c r="F17" s="325"/>
      <c r="G17" s="325"/>
      <c r="H17" s="325"/>
      <c r="I17" s="325"/>
    </row>
    <row r="18" spans="1:9" ht="18" customHeight="1" x14ac:dyDescent="0.2">
      <c r="A18" s="325"/>
      <c r="B18" s="325"/>
      <c r="C18" s="325"/>
      <c r="D18" s="325"/>
      <c r="E18" s="325"/>
      <c r="F18" s="325"/>
      <c r="G18" s="325"/>
      <c r="H18" s="325"/>
      <c r="I18" s="325"/>
    </row>
    <row r="19" spans="1:9" ht="18" customHeight="1" x14ac:dyDescent="0.2">
      <c r="A19" s="325"/>
      <c r="B19" s="325"/>
      <c r="C19" s="325"/>
      <c r="D19" s="325"/>
      <c r="E19" s="325"/>
      <c r="F19" s="325"/>
      <c r="G19" s="325"/>
      <c r="H19" s="325"/>
      <c r="I19" s="325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34">
        <v>1</v>
      </c>
    </row>
    <row r="26" spans="1:9" ht="18" x14ac:dyDescent="0.25">
      <c r="A26" s="4" t="s">
        <v>26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93" t="s">
        <v>78</v>
      </c>
      <c r="B27" s="317">
        <v>0</v>
      </c>
      <c r="C27" s="303"/>
      <c r="D27" s="303"/>
      <c r="E27" s="304"/>
      <c r="F27" s="29">
        <v>0</v>
      </c>
      <c r="G27" s="37">
        <v>0</v>
      </c>
      <c r="H27" s="19">
        <f>SUM(B27:G27)</f>
        <v>0</v>
      </c>
      <c r="I27" s="9">
        <f>H27*$I$25</f>
        <v>0</v>
      </c>
    </row>
    <row r="28" spans="1:9" ht="18" x14ac:dyDescent="0.25">
      <c r="A28" s="94" t="s">
        <v>79</v>
      </c>
      <c r="B28" s="318"/>
      <c r="C28" s="305"/>
      <c r="D28" s="305"/>
      <c r="E28" s="306"/>
      <c r="F28" s="29">
        <v>0</v>
      </c>
      <c r="G28" s="37">
        <v>0</v>
      </c>
      <c r="H28" s="19">
        <f>SUM(B28:G28)</f>
        <v>0</v>
      </c>
      <c r="I28" s="9">
        <f>H28*$I$25</f>
        <v>0</v>
      </c>
    </row>
    <row r="29" spans="1:9" x14ac:dyDescent="0.25">
      <c r="A29" s="20" t="s">
        <v>1</v>
      </c>
      <c r="B29" s="319"/>
      <c r="C29" s="307"/>
      <c r="D29" s="307"/>
      <c r="E29" s="308"/>
      <c r="F29" s="12">
        <f>SUM(F27:F28)</f>
        <v>0</v>
      </c>
      <c r="G29" s="37">
        <f>SUM(G27:G28)</f>
        <v>0</v>
      </c>
      <c r="H29" s="19">
        <f>SUM(B29:G29)</f>
        <v>0</v>
      </c>
      <c r="I29" s="9">
        <f>SUM(I27:I28)</f>
        <v>0</v>
      </c>
    </row>
    <row r="30" spans="1:9" ht="18" x14ac:dyDescent="0.25">
      <c r="A30" s="315"/>
      <c r="B30" s="315"/>
      <c r="C30" s="315"/>
      <c r="D30" s="315"/>
      <c r="E30" s="315"/>
      <c r="F30" s="315"/>
      <c r="G30" s="315"/>
      <c r="H30" s="315"/>
      <c r="I30" s="315"/>
    </row>
    <row r="31" spans="1:9" ht="18" x14ac:dyDescent="0.25">
      <c r="A31" s="301" t="s">
        <v>20</v>
      </c>
      <c r="B31" s="301"/>
      <c r="C31" s="301"/>
      <c r="D31" s="301"/>
      <c r="E31" s="301"/>
      <c r="F31" s="301"/>
      <c r="G31" s="301"/>
      <c r="H31" s="301"/>
      <c r="I31" s="301"/>
    </row>
    <row r="32" spans="1:9" ht="18" x14ac:dyDescent="0.25">
      <c r="A32" s="297"/>
      <c r="B32" s="297"/>
      <c r="C32" s="297"/>
      <c r="D32" s="297"/>
      <c r="E32" s="297"/>
      <c r="F32" s="297"/>
      <c r="G32" s="297"/>
      <c r="H32" s="297"/>
      <c r="I32" s="297"/>
    </row>
  </sheetData>
  <mergeCells count="28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21:I21"/>
    <mergeCell ref="A22:I22"/>
    <mergeCell ref="A23:I23"/>
    <mergeCell ref="A24:I24"/>
    <mergeCell ref="A25:H25"/>
    <mergeCell ref="A31:I31"/>
    <mergeCell ref="A32:I32"/>
    <mergeCell ref="B27:E29"/>
    <mergeCell ref="A30:I30"/>
  </mergeCells>
  <phoneticPr fontId="0" type="noConversion"/>
  <hyperlinks>
    <hyperlink ref="A23:I23" location="'Order Form'!A1" display="Back to Order Form" xr:uid="{00000000-0004-0000-0300-000000000000}"/>
    <hyperlink ref="H6:I6" r:id="rId1" display="Email" xr:uid="{00000000-0004-0000-0300-000001000000}"/>
    <hyperlink ref="A27" r:id="rId2" xr:uid="{00000000-0004-0000-0300-000002000000}"/>
    <hyperlink ref="A8" r:id="rId3" display="=@NOW()" xr:uid="{00000000-0004-0000-0300-000003000000}"/>
  </hyperlinks>
  <pageMargins left="0.75" right="0.75" top="1" bottom="1" header="0.5" footer="0.5"/>
  <pageSetup scale="67" orientation="landscape" horizontalDpi="4294967293" verticalDpi="0" r:id="rId4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5">
    <pageSetUpPr fitToPage="1"/>
  </sheetPr>
  <dimension ref="A1:I40"/>
  <sheetViews>
    <sheetView showZeros="0" topLeftCell="A25" workbookViewId="0">
      <selection activeCell="I24" sqref="I24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7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48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23" t="s">
        <v>675</v>
      </c>
      <c r="B8" s="288" t="str">
        <f>'Order Form'!B24:F24</f>
        <v xml:space="preserve"> </v>
      </c>
      <c r="C8" s="288"/>
      <c r="D8" s="288"/>
      <c r="E8" s="288"/>
      <c r="F8" s="288"/>
      <c r="G8" s="288"/>
      <c r="H8" s="22" t="s">
        <v>680</v>
      </c>
      <c r="I8" s="66">
        <f>'Order Form'!H24:J24</f>
        <v>0</v>
      </c>
    </row>
    <row r="9" spans="1:9" ht="18" x14ac:dyDescent="0.25">
      <c r="A9" s="23" t="s">
        <v>676</v>
      </c>
      <c r="B9" s="288" t="str">
        <f>'Order Form'!B25:F25</f>
        <v xml:space="preserve"> </v>
      </c>
      <c r="C9" s="288"/>
      <c r="D9" s="288"/>
      <c r="E9" s="288"/>
      <c r="F9" s="288"/>
      <c r="G9" s="288"/>
      <c r="H9" s="22" t="s">
        <v>25</v>
      </c>
      <c r="I9" s="66">
        <f>'Order Form'!H25:J25</f>
        <v>0</v>
      </c>
    </row>
    <row r="10" spans="1:9" ht="18" x14ac:dyDescent="0.25">
      <c r="A10" s="23"/>
      <c r="B10" s="288" t="str">
        <f>'Order Form'!B26:F26</f>
        <v xml:space="preserve"> </v>
      </c>
      <c r="C10" s="288"/>
      <c r="D10" s="288"/>
      <c r="E10" s="288"/>
      <c r="F10" s="288"/>
      <c r="G10" s="288"/>
      <c r="H10" s="22" t="s">
        <v>12</v>
      </c>
      <c r="I10" s="66">
        <f>'Order Form'!H26:J26</f>
        <v>0</v>
      </c>
    </row>
    <row r="11" spans="1:9" ht="18" x14ac:dyDescent="0.25">
      <c r="A11" s="23" t="s">
        <v>677</v>
      </c>
      <c r="B11" s="288" t="str">
        <f>'Order Form'!B27:F27</f>
        <v xml:space="preserve"> </v>
      </c>
      <c r="C11" s="288"/>
      <c r="D11" s="288"/>
      <c r="E11" s="288"/>
      <c r="F11" s="288"/>
      <c r="G11" s="288"/>
      <c r="H11" s="22" t="s">
        <v>13</v>
      </c>
      <c r="I11" s="66">
        <f>'Order Form'!H27:J27</f>
        <v>0</v>
      </c>
    </row>
    <row r="12" spans="1:9" ht="18" x14ac:dyDescent="0.25">
      <c r="A12" s="23" t="s">
        <v>678</v>
      </c>
      <c r="B12" s="288" t="str">
        <f>'Order Form'!B28:F28</f>
        <v xml:space="preserve"> </v>
      </c>
      <c r="C12" s="288"/>
      <c r="D12" s="288"/>
      <c r="E12" s="288"/>
      <c r="F12" s="288"/>
      <c r="G12" s="288"/>
      <c r="H12" s="22" t="s">
        <v>14</v>
      </c>
      <c r="I12" s="24">
        <f>H31</f>
        <v>0</v>
      </c>
    </row>
    <row r="13" spans="1:9" ht="18" x14ac:dyDescent="0.25">
      <c r="A13" s="23" t="s">
        <v>8</v>
      </c>
      <c r="B13" s="288" t="str">
        <f>'Order Form'!B29:F29</f>
        <v xml:space="preserve"> </v>
      </c>
      <c r="C13" s="288"/>
      <c r="D13" s="288"/>
      <c r="E13" s="288"/>
      <c r="F13" s="288"/>
      <c r="G13" s="288"/>
      <c r="H13" s="22" t="s">
        <v>81</v>
      </c>
      <c r="I13" s="25">
        <f>I31</f>
        <v>0</v>
      </c>
    </row>
    <row r="14" spans="1:9" ht="18" customHeight="1" x14ac:dyDescent="0.2">
      <c r="A14" s="325" t="s">
        <v>693</v>
      </c>
      <c r="B14" s="328" t="s">
        <v>4</v>
      </c>
      <c r="C14" s="328"/>
      <c r="D14" s="328"/>
      <c r="E14" s="328"/>
      <c r="F14" s="328"/>
      <c r="G14" s="328"/>
      <c r="H14" s="328"/>
      <c r="I14" s="328"/>
    </row>
    <row r="15" spans="1:9" ht="18" customHeight="1" x14ac:dyDescent="0.2">
      <c r="A15" s="325"/>
      <c r="B15" s="328"/>
      <c r="C15" s="328"/>
      <c r="D15" s="328"/>
      <c r="E15" s="328"/>
      <c r="F15" s="328"/>
      <c r="G15" s="328"/>
      <c r="H15" s="328"/>
      <c r="I15" s="328"/>
    </row>
    <row r="16" spans="1:9" ht="18" customHeight="1" x14ac:dyDescent="0.2">
      <c r="A16" s="325"/>
      <c r="B16" s="328"/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11" t="s">
        <v>679</v>
      </c>
      <c r="B18" s="321" t="s">
        <v>4</v>
      </c>
      <c r="C18" s="321"/>
      <c r="D18" s="321"/>
      <c r="E18" s="321"/>
      <c r="F18" s="321"/>
      <c r="G18" s="321"/>
      <c r="H18" s="321"/>
      <c r="I18" s="321"/>
    </row>
    <row r="19" spans="1:9" ht="18" customHeight="1" x14ac:dyDescent="0.2">
      <c r="A19" s="320"/>
      <c r="B19" s="320"/>
      <c r="C19" s="320"/>
      <c r="D19" s="320"/>
      <c r="E19" s="320"/>
      <c r="F19" s="320"/>
      <c r="G19" s="320"/>
      <c r="H19" s="320"/>
      <c r="I19" s="320"/>
    </row>
    <row r="20" spans="1:9" ht="18" x14ac:dyDescent="0.25">
      <c r="A20" s="297" t="s">
        <v>6</v>
      </c>
      <c r="B20" s="297"/>
      <c r="C20" s="297"/>
      <c r="D20" s="297"/>
      <c r="E20" s="297"/>
      <c r="F20" s="297"/>
      <c r="G20" s="297"/>
      <c r="H20" s="297"/>
      <c r="I20" s="297"/>
    </row>
    <row r="21" spans="1:9" ht="18" x14ac:dyDescent="0.25">
      <c r="A21" s="298" t="s">
        <v>21</v>
      </c>
      <c r="B21" s="298"/>
      <c r="C21" s="298"/>
      <c r="D21" s="298"/>
      <c r="E21" s="298"/>
      <c r="F21" s="298"/>
      <c r="G21" s="298"/>
      <c r="H21" s="298"/>
      <c r="I21" s="298"/>
    </row>
    <row r="22" spans="1:9" ht="18" x14ac:dyDescent="0.25">
      <c r="A22" s="302"/>
      <c r="B22" s="302"/>
      <c r="C22" s="302"/>
      <c r="D22" s="302"/>
      <c r="E22" s="302"/>
      <c r="F22" s="302"/>
      <c r="G22" s="302"/>
      <c r="H22" s="302"/>
      <c r="I22" s="302"/>
    </row>
    <row r="23" spans="1:9" ht="18" x14ac:dyDescent="0.25">
      <c r="A23" s="316" t="s">
        <v>95</v>
      </c>
      <c r="B23" s="316"/>
      <c r="C23" s="316"/>
      <c r="D23" s="316"/>
      <c r="E23" s="316"/>
      <c r="F23" s="316"/>
      <c r="G23" s="316"/>
      <c r="H23" s="316"/>
      <c r="I23" s="16">
        <v>2.5</v>
      </c>
    </row>
    <row r="24" spans="1:9" ht="18" x14ac:dyDescent="0.25">
      <c r="A24" s="4" t="s">
        <v>48</v>
      </c>
      <c r="B24" s="6">
        <v>2</v>
      </c>
      <c r="C24" s="6">
        <v>4</v>
      </c>
      <c r="D24" s="6">
        <v>6</v>
      </c>
      <c r="E24" s="6">
        <v>8</v>
      </c>
      <c r="F24" s="6">
        <v>10</v>
      </c>
      <c r="G24" s="6">
        <v>12</v>
      </c>
      <c r="H24" s="6" t="s">
        <v>15</v>
      </c>
      <c r="I24" s="7" t="s">
        <v>16</v>
      </c>
    </row>
    <row r="25" spans="1:9" ht="18" x14ac:dyDescent="0.25">
      <c r="A25" s="13" t="s">
        <v>101</v>
      </c>
      <c r="B25" s="35">
        <v>0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31">
        <f t="shared" ref="H25:H31" si="0">SUM(B25:G25)</f>
        <v>0</v>
      </c>
      <c r="I25" s="32">
        <f t="shared" ref="I25:I30" si="1">H25*$I$23</f>
        <v>0</v>
      </c>
    </row>
    <row r="26" spans="1:9" ht="18" x14ac:dyDescent="0.25">
      <c r="A26" s="13" t="s">
        <v>286</v>
      </c>
      <c r="B26" s="35">
        <v>0</v>
      </c>
      <c r="C26" s="29"/>
      <c r="D26" s="29"/>
      <c r="E26" s="29"/>
      <c r="F26" s="29"/>
      <c r="G26" s="29"/>
      <c r="H26" s="31">
        <f t="shared" si="0"/>
        <v>0</v>
      </c>
      <c r="I26" s="32">
        <f t="shared" si="1"/>
        <v>0</v>
      </c>
    </row>
    <row r="27" spans="1:9" ht="18" x14ac:dyDescent="0.25">
      <c r="A27" s="13" t="s">
        <v>142</v>
      </c>
      <c r="B27" s="35">
        <v>0</v>
      </c>
      <c r="C27" s="29"/>
      <c r="D27" s="29"/>
      <c r="E27" s="29"/>
      <c r="F27" s="29"/>
      <c r="G27" s="29"/>
      <c r="H27" s="31">
        <f t="shared" si="0"/>
        <v>0</v>
      </c>
      <c r="I27" s="32">
        <f t="shared" si="1"/>
        <v>0</v>
      </c>
    </row>
    <row r="28" spans="1:9" ht="18" x14ac:dyDescent="0.25">
      <c r="A28" s="13" t="s">
        <v>287</v>
      </c>
      <c r="B28" s="35">
        <v>0</v>
      </c>
      <c r="C28" s="29"/>
      <c r="D28" s="29"/>
      <c r="E28" s="29"/>
      <c r="F28" s="29"/>
      <c r="G28" s="29"/>
      <c r="H28" s="31">
        <f t="shared" si="0"/>
        <v>0</v>
      </c>
      <c r="I28" s="32">
        <f t="shared" si="1"/>
        <v>0</v>
      </c>
    </row>
    <row r="29" spans="1:9" ht="18" x14ac:dyDescent="0.25">
      <c r="A29" s="13" t="s">
        <v>131</v>
      </c>
      <c r="B29" s="35">
        <v>0</v>
      </c>
      <c r="C29" s="29"/>
      <c r="D29" s="29"/>
      <c r="E29" s="29"/>
      <c r="F29" s="29"/>
      <c r="G29" s="29"/>
      <c r="H29" s="31">
        <f t="shared" si="0"/>
        <v>0</v>
      </c>
      <c r="I29" s="32">
        <f t="shared" si="1"/>
        <v>0</v>
      </c>
    </row>
    <row r="30" spans="1:9" ht="18" x14ac:dyDescent="0.25">
      <c r="A30" s="13"/>
      <c r="B30" s="35">
        <v>0</v>
      </c>
      <c r="C30" s="29"/>
      <c r="D30" s="29"/>
      <c r="E30" s="29"/>
      <c r="F30" s="29"/>
      <c r="G30" s="29"/>
      <c r="H30" s="31">
        <f t="shared" si="0"/>
        <v>0</v>
      </c>
      <c r="I30" s="32">
        <f t="shared" si="1"/>
        <v>0</v>
      </c>
    </row>
    <row r="31" spans="1:9" ht="18" x14ac:dyDescent="0.25">
      <c r="A31" s="20" t="s">
        <v>1</v>
      </c>
      <c r="B31" s="31">
        <f t="shared" ref="B31:G31" si="2">SUM(B25:B30)</f>
        <v>0</v>
      </c>
      <c r="C31" s="37">
        <f t="shared" si="2"/>
        <v>0</v>
      </c>
      <c r="D31" s="37">
        <f t="shared" si="2"/>
        <v>0</v>
      </c>
      <c r="E31" s="37">
        <f t="shared" si="2"/>
        <v>0</v>
      </c>
      <c r="F31" s="37">
        <f t="shared" si="2"/>
        <v>0</v>
      </c>
      <c r="G31" s="37">
        <f t="shared" si="2"/>
        <v>0</v>
      </c>
      <c r="H31" s="31">
        <f t="shared" si="0"/>
        <v>0</v>
      </c>
      <c r="I31" s="32">
        <f>SUM(I25:I30)</f>
        <v>0</v>
      </c>
    </row>
    <row r="32" spans="1:9" ht="18" x14ac:dyDescent="0.25">
      <c r="A32" s="315"/>
      <c r="B32" s="315"/>
      <c r="C32" s="315"/>
      <c r="D32" s="315"/>
      <c r="E32" s="315"/>
      <c r="F32" s="315"/>
      <c r="G32" s="315"/>
      <c r="H32" s="315"/>
      <c r="I32" s="315"/>
    </row>
    <row r="33" spans="1:9" ht="18" x14ac:dyDescent="0.25">
      <c r="A33" s="301" t="s">
        <v>20</v>
      </c>
      <c r="B33" s="301"/>
      <c r="C33" s="301"/>
      <c r="D33" s="301"/>
      <c r="E33" s="301"/>
      <c r="F33" s="301"/>
      <c r="G33" s="301"/>
      <c r="H33" s="301"/>
      <c r="I33" s="301"/>
    </row>
    <row r="34" spans="1:9" ht="18" x14ac:dyDescent="0.25">
      <c r="A34" s="297"/>
      <c r="B34" s="297"/>
      <c r="C34" s="297"/>
      <c r="D34" s="297"/>
      <c r="E34" s="297"/>
      <c r="F34" s="297"/>
      <c r="G34" s="297"/>
      <c r="H34" s="297"/>
      <c r="I34" s="297"/>
    </row>
    <row r="35" spans="1:9" ht="18" x14ac:dyDescent="0.25">
      <c r="A35" s="297"/>
      <c r="B35" s="297"/>
      <c r="C35" s="297"/>
      <c r="D35" s="297"/>
      <c r="E35" s="297"/>
      <c r="F35" s="297"/>
      <c r="G35" s="297"/>
      <c r="H35" s="297"/>
      <c r="I35" s="297"/>
    </row>
    <row r="36" spans="1:9" ht="18" x14ac:dyDescent="0.25">
      <c r="A36" s="297"/>
      <c r="B36" s="297"/>
      <c r="C36" s="297"/>
      <c r="D36" s="297"/>
      <c r="E36" s="297"/>
      <c r="F36" s="297"/>
      <c r="G36" s="297"/>
      <c r="H36" s="297"/>
      <c r="I36" s="297"/>
    </row>
    <row r="37" spans="1:9" ht="18" x14ac:dyDescent="0.25">
      <c r="A37" s="352"/>
      <c r="B37" s="352"/>
      <c r="C37" s="352"/>
      <c r="D37" s="352"/>
      <c r="E37" s="352"/>
      <c r="F37" s="352"/>
      <c r="G37" s="352"/>
      <c r="H37" s="352"/>
      <c r="I37" s="352"/>
    </row>
    <row r="38" spans="1:9" ht="18" x14ac:dyDescent="0.25">
      <c r="A38" s="297"/>
      <c r="B38" s="297"/>
      <c r="C38" s="297"/>
      <c r="D38" s="297"/>
      <c r="E38" s="297"/>
      <c r="F38" s="297"/>
      <c r="G38" s="297"/>
      <c r="H38" s="297"/>
      <c r="I38" s="297"/>
    </row>
    <row r="39" spans="1:9" ht="18" x14ac:dyDescent="0.25">
      <c r="A39" s="340"/>
      <c r="B39" s="340"/>
      <c r="C39" s="340"/>
      <c r="D39" s="340"/>
      <c r="E39" s="353"/>
      <c r="F39" s="353"/>
      <c r="G39" s="353"/>
      <c r="H39" s="353"/>
      <c r="I39" s="353"/>
    </row>
    <row r="40" spans="1:9" ht="18" x14ac:dyDescent="0.2">
      <c r="A40" s="371"/>
      <c r="B40" s="371"/>
      <c r="C40" s="371"/>
      <c r="D40" s="371"/>
      <c r="E40" s="295"/>
      <c r="F40" s="295"/>
      <c r="G40" s="295"/>
      <c r="H40" s="295"/>
      <c r="I40" s="295"/>
    </row>
  </sheetData>
  <mergeCells count="33">
    <mergeCell ref="A40:D40"/>
    <mergeCell ref="E40:I40"/>
    <mergeCell ref="A36:I36"/>
    <mergeCell ref="A37:I37"/>
    <mergeCell ref="A38:I38"/>
    <mergeCell ref="A39:D39"/>
    <mergeCell ref="E39:I39"/>
    <mergeCell ref="A32:I32"/>
    <mergeCell ref="A33:I33"/>
    <mergeCell ref="A34:I34"/>
    <mergeCell ref="A35:I35"/>
    <mergeCell ref="A20:I20"/>
    <mergeCell ref="A21:I21"/>
    <mergeCell ref="A22:I22"/>
    <mergeCell ref="A23:H23"/>
    <mergeCell ref="A14:A17"/>
    <mergeCell ref="B14:I17"/>
    <mergeCell ref="B18:I18"/>
    <mergeCell ref="A19:I19"/>
    <mergeCell ref="B10:G10"/>
    <mergeCell ref="B11:G11"/>
    <mergeCell ref="B12:G12"/>
    <mergeCell ref="B13:G13"/>
    <mergeCell ref="B9:G9"/>
    <mergeCell ref="A5:I5"/>
    <mergeCell ref="B6:G6"/>
    <mergeCell ref="H6:I6"/>
    <mergeCell ref="A7:I7"/>
    <mergeCell ref="A1:I1"/>
    <mergeCell ref="A2:I2"/>
    <mergeCell ref="A3:I3"/>
    <mergeCell ref="A4:I4"/>
    <mergeCell ref="B8:G8"/>
  </mergeCells>
  <phoneticPr fontId="0" type="noConversion"/>
  <hyperlinks>
    <hyperlink ref="A21:I21" location="'Order Form'!A1" display="Back to Order Form" xr:uid="{00000000-0004-0000-2700-000000000000}"/>
    <hyperlink ref="H6:I6" r:id="rId1" display="Email" xr:uid="{00000000-0004-0000-2700-000001000000}"/>
  </hyperlinks>
  <pageMargins left="0.75" right="0.75" top="1" bottom="1" header="0.5" footer="0.5"/>
  <pageSetup scale="71" fitToHeight="2" orientation="landscape" horizontalDpi="300" verticalDpi="300" r:id="rId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36">
    <pageSetUpPr fitToPage="1"/>
  </sheetPr>
  <dimension ref="A1:H44"/>
  <sheetViews>
    <sheetView showZeros="0" topLeftCell="A28" workbookViewId="0">
      <selection sqref="A1:H44"/>
    </sheetView>
  </sheetViews>
  <sheetFormatPr defaultRowHeight="12.75" x14ac:dyDescent="0.2"/>
  <cols>
    <col min="1" max="1" width="40.42578125" customWidth="1"/>
    <col min="2" max="2" width="17" customWidth="1"/>
    <col min="3" max="3" width="11.42578125" customWidth="1"/>
    <col min="4" max="4" width="12.85546875" customWidth="1"/>
    <col min="5" max="5" width="14.7109375" customWidth="1"/>
    <col min="6" max="7" width="15.85546875" customWidth="1"/>
    <col min="8" max="8" width="33.570312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651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95" t="s">
        <v>7</v>
      </c>
      <c r="G6" s="295"/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66">
        <f ca="1">NOW()</f>
        <v>44848.553672685186</v>
      </c>
      <c r="B8" s="374"/>
      <c r="C8" s="374"/>
      <c r="D8" s="374"/>
      <c r="E8" s="374"/>
      <c r="F8" s="374"/>
      <c r="G8" s="374"/>
      <c r="H8" s="374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">
        <v>4</v>
      </c>
      <c r="C10" s="288"/>
      <c r="D10" s="288"/>
      <c r="E10" s="288"/>
      <c r="F10" s="288"/>
      <c r="G10" s="22" t="s">
        <v>680</v>
      </c>
      <c r="H10" s="21" t="s">
        <v>4</v>
      </c>
    </row>
    <row r="11" spans="1:8" ht="18" x14ac:dyDescent="0.25">
      <c r="A11" s="23" t="s">
        <v>676</v>
      </c>
      <c r="B11" s="288" t="s">
        <v>618</v>
      </c>
      <c r="C11" s="288"/>
      <c r="D11" s="288"/>
      <c r="E11" s="288"/>
      <c r="F11" s="288"/>
      <c r="G11" s="22" t="s">
        <v>25</v>
      </c>
      <c r="H11" s="21" t="s">
        <v>4</v>
      </c>
    </row>
    <row r="12" spans="1:8" ht="18" x14ac:dyDescent="0.25">
      <c r="A12" s="23"/>
      <c r="B12" s="288" t="s">
        <v>4</v>
      </c>
      <c r="C12" s="288"/>
      <c r="D12" s="288"/>
      <c r="E12" s="288"/>
      <c r="F12" s="288"/>
      <c r="G12" s="22" t="s">
        <v>12</v>
      </c>
      <c r="H12" s="21" t="s">
        <v>4</v>
      </c>
    </row>
    <row r="13" spans="1:8" ht="18" x14ac:dyDescent="0.25">
      <c r="A13" s="23" t="s">
        <v>677</v>
      </c>
      <c r="B13" s="288" t="s">
        <v>4</v>
      </c>
      <c r="C13" s="288"/>
      <c r="D13" s="288"/>
      <c r="E13" s="288"/>
      <c r="F13" s="288"/>
      <c r="G13" s="22" t="s">
        <v>13</v>
      </c>
      <c r="H13" s="21" t="s">
        <v>4</v>
      </c>
    </row>
    <row r="14" spans="1:8" ht="18" x14ac:dyDescent="0.25">
      <c r="A14" s="23" t="s">
        <v>678</v>
      </c>
      <c r="B14" s="288" t="s">
        <v>4</v>
      </c>
      <c r="C14" s="288"/>
      <c r="D14" s="288"/>
      <c r="E14" s="288"/>
      <c r="F14" s="288"/>
      <c r="G14" s="22" t="s">
        <v>14</v>
      </c>
      <c r="H14" s="24">
        <f>C42+F42</f>
        <v>0</v>
      </c>
    </row>
    <row r="15" spans="1:8" ht="18" x14ac:dyDescent="0.25">
      <c r="A15" s="23" t="s">
        <v>8</v>
      </c>
      <c r="B15" s="373" t="s">
        <v>4</v>
      </c>
      <c r="C15" s="373"/>
      <c r="D15" s="373"/>
      <c r="E15" s="373"/>
      <c r="F15" s="373"/>
      <c r="G15" s="22" t="s">
        <v>81</v>
      </c>
      <c r="H15" s="25">
        <f>H42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77" t="s">
        <v>21</v>
      </c>
      <c r="B23" s="277"/>
      <c r="C23" s="277"/>
      <c r="D23" s="277"/>
      <c r="E23" s="277"/>
      <c r="F23" s="277"/>
      <c r="G23" s="277"/>
      <c r="H23" s="277"/>
    </row>
    <row r="24" spans="1:8" ht="18" x14ac:dyDescent="0.25">
      <c r="A24" s="276"/>
      <c r="B24" s="276"/>
      <c r="C24" s="276"/>
      <c r="D24" s="276"/>
      <c r="E24" s="276"/>
      <c r="F24" s="276"/>
      <c r="G24" s="276"/>
      <c r="H24" s="276"/>
    </row>
    <row r="25" spans="1:8" ht="18" x14ac:dyDescent="0.25">
      <c r="A25" s="372" t="s">
        <v>663</v>
      </c>
      <c r="B25" s="372"/>
      <c r="C25" s="372"/>
      <c r="D25" s="372"/>
      <c r="E25" s="372"/>
      <c r="F25" s="372"/>
      <c r="G25" s="372"/>
      <c r="H25" s="372"/>
    </row>
    <row r="26" spans="1:8" ht="18" x14ac:dyDescent="0.2">
      <c r="A26" s="56" t="s">
        <v>651</v>
      </c>
      <c r="B26" s="57" t="s">
        <v>652</v>
      </c>
      <c r="C26" s="58" t="s">
        <v>654</v>
      </c>
      <c r="D26" s="59" t="s">
        <v>81</v>
      </c>
      <c r="E26" s="58" t="s">
        <v>653</v>
      </c>
      <c r="F26" s="58" t="s">
        <v>655</v>
      </c>
      <c r="G26" s="59" t="s">
        <v>81</v>
      </c>
      <c r="H26" s="59" t="s">
        <v>16</v>
      </c>
    </row>
    <row r="27" spans="1:8" ht="18" x14ac:dyDescent="0.25">
      <c r="A27" s="13" t="s">
        <v>656</v>
      </c>
      <c r="B27" s="60">
        <v>1.5</v>
      </c>
      <c r="C27" s="29">
        <v>0</v>
      </c>
      <c r="D27" s="107">
        <f>B27*C27</f>
        <v>0</v>
      </c>
      <c r="E27" s="60">
        <v>2.25</v>
      </c>
      <c r="F27" s="29">
        <v>0</v>
      </c>
      <c r="G27" s="109">
        <f>E27*F27</f>
        <v>0</v>
      </c>
      <c r="H27" s="52">
        <f>D27+G27</f>
        <v>0</v>
      </c>
    </row>
    <row r="28" spans="1:8" ht="18" x14ac:dyDescent="0.25">
      <c r="A28" s="13" t="s">
        <v>657</v>
      </c>
      <c r="B28" s="60">
        <v>1.5</v>
      </c>
      <c r="C28" s="29">
        <v>0</v>
      </c>
      <c r="D28" s="107">
        <f t="shared" ref="D28:D41" si="0">B28*C28</f>
        <v>0</v>
      </c>
      <c r="E28" s="60">
        <v>2.25</v>
      </c>
      <c r="F28" s="29">
        <v>0</v>
      </c>
      <c r="G28" s="109">
        <f t="shared" ref="G28:G41" si="1">E28*F28</f>
        <v>0</v>
      </c>
      <c r="H28" s="52">
        <f t="shared" ref="H28:H41" si="2">D28+G28</f>
        <v>0</v>
      </c>
    </row>
    <row r="29" spans="1:8" ht="18" x14ac:dyDescent="0.25">
      <c r="A29" s="13" t="s">
        <v>658</v>
      </c>
      <c r="B29" s="60">
        <v>1.5</v>
      </c>
      <c r="C29" s="29">
        <v>0</v>
      </c>
      <c r="D29" s="107">
        <f t="shared" si="0"/>
        <v>0</v>
      </c>
      <c r="E29" s="60">
        <v>2.25</v>
      </c>
      <c r="F29" s="29">
        <v>0</v>
      </c>
      <c r="G29" s="109">
        <f t="shared" si="1"/>
        <v>0</v>
      </c>
      <c r="H29" s="52">
        <f t="shared" si="2"/>
        <v>0</v>
      </c>
    </row>
    <row r="30" spans="1:8" ht="18" x14ac:dyDescent="0.25">
      <c r="A30" s="13" t="s">
        <v>659</v>
      </c>
      <c r="B30" s="60">
        <v>1.5</v>
      </c>
      <c r="C30" s="29">
        <v>0</v>
      </c>
      <c r="D30" s="107">
        <f t="shared" si="0"/>
        <v>0</v>
      </c>
      <c r="E30" s="60">
        <v>2.25</v>
      </c>
      <c r="F30" s="29">
        <v>0</v>
      </c>
      <c r="G30" s="109">
        <f t="shared" si="1"/>
        <v>0</v>
      </c>
      <c r="H30" s="52">
        <f t="shared" si="2"/>
        <v>0</v>
      </c>
    </row>
    <row r="31" spans="1:8" ht="18" x14ac:dyDescent="0.25">
      <c r="A31" s="13" t="s">
        <v>660</v>
      </c>
      <c r="B31" s="60">
        <v>1.5</v>
      </c>
      <c r="C31" s="29">
        <v>0</v>
      </c>
      <c r="D31" s="107">
        <f t="shared" si="0"/>
        <v>0</v>
      </c>
      <c r="E31" s="60">
        <v>2.25</v>
      </c>
      <c r="F31" s="29">
        <v>0</v>
      </c>
      <c r="G31" s="109">
        <f t="shared" si="1"/>
        <v>0</v>
      </c>
      <c r="H31" s="52">
        <f t="shared" si="2"/>
        <v>0</v>
      </c>
    </row>
    <row r="32" spans="1:8" ht="18" x14ac:dyDescent="0.25">
      <c r="A32" s="13" t="s">
        <v>661</v>
      </c>
      <c r="B32" s="60">
        <v>1.5</v>
      </c>
      <c r="C32" s="29">
        <v>0</v>
      </c>
      <c r="D32" s="107">
        <f t="shared" si="0"/>
        <v>0</v>
      </c>
      <c r="E32" s="60">
        <v>2.25</v>
      </c>
      <c r="F32" s="29">
        <v>0</v>
      </c>
      <c r="G32" s="109">
        <f t="shared" si="1"/>
        <v>0</v>
      </c>
      <c r="H32" s="52">
        <f t="shared" si="2"/>
        <v>0</v>
      </c>
    </row>
    <row r="33" spans="1:8" ht="18" x14ac:dyDescent="0.25">
      <c r="A33" s="13" t="s">
        <v>662</v>
      </c>
      <c r="B33" s="60">
        <v>1.5</v>
      </c>
      <c r="C33" s="29">
        <v>0</v>
      </c>
      <c r="D33" s="107">
        <f t="shared" si="0"/>
        <v>0</v>
      </c>
      <c r="E33" s="60">
        <v>2.25</v>
      </c>
      <c r="F33" s="29">
        <v>0</v>
      </c>
      <c r="G33" s="109">
        <f t="shared" si="1"/>
        <v>0</v>
      </c>
      <c r="H33" s="52">
        <f t="shared" si="2"/>
        <v>0</v>
      </c>
    </row>
    <row r="34" spans="1:8" ht="18" x14ac:dyDescent="0.25">
      <c r="A34" s="13" t="s">
        <v>664</v>
      </c>
      <c r="B34" s="60">
        <v>2</v>
      </c>
      <c r="C34" s="29">
        <v>0</v>
      </c>
      <c r="D34" s="107">
        <f t="shared" si="0"/>
        <v>0</v>
      </c>
      <c r="E34" s="60">
        <v>7.99</v>
      </c>
      <c r="F34" s="29">
        <v>0</v>
      </c>
      <c r="G34" s="109">
        <f t="shared" si="1"/>
        <v>0</v>
      </c>
      <c r="H34" s="52">
        <f t="shared" si="2"/>
        <v>0</v>
      </c>
    </row>
    <row r="35" spans="1:8" ht="18" x14ac:dyDescent="0.25">
      <c r="A35" s="13" t="s">
        <v>665</v>
      </c>
      <c r="B35" s="60">
        <v>2</v>
      </c>
      <c r="C35" s="29">
        <v>0</v>
      </c>
      <c r="D35" s="107">
        <f t="shared" si="0"/>
        <v>0</v>
      </c>
      <c r="E35" s="60">
        <v>7.99</v>
      </c>
      <c r="F35" s="29">
        <v>0</v>
      </c>
      <c r="G35" s="109">
        <f t="shared" si="1"/>
        <v>0</v>
      </c>
      <c r="H35" s="52">
        <f t="shared" si="2"/>
        <v>0</v>
      </c>
    </row>
    <row r="36" spans="1:8" ht="18" x14ac:dyDescent="0.25">
      <c r="A36" s="13" t="s">
        <v>666</v>
      </c>
      <c r="B36" s="60">
        <v>2</v>
      </c>
      <c r="C36" s="29">
        <v>0</v>
      </c>
      <c r="D36" s="107">
        <f t="shared" si="0"/>
        <v>0</v>
      </c>
      <c r="E36" s="60">
        <v>7.99</v>
      </c>
      <c r="F36" s="29">
        <v>0</v>
      </c>
      <c r="G36" s="109">
        <f t="shared" si="1"/>
        <v>0</v>
      </c>
      <c r="H36" s="52">
        <f t="shared" si="2"/>
        <v>0</v>
      </c>
    </row>
    <row r="37" spans="1:8" ht="18" x14ac:dyDescent="0.25">
      <c r="A37" s="13" t="s">
        <v>667</v>
      </c>
      <c r="B37" s="60">
        <v>2</v>
      </c>
      <c r="C37" s="29">
        <v>0</v>
      </c>
      <c r="D37" s="107">
        <f t="shared" si="0"/>
        <v>0</v>
      </c>
      <c r="E37" s="60">
        <v>7.99</v>
      </c>
      <c r="F37" s="29">
        <v>0</v>
      </c>
      <c r="G37" s="109">
        <f t="shared" si="1"/>
        <v>0</v>
      </c>
      <c r="H37" s="52">
        <f t="shared" si="2"/>
        <v>0</v>
      </c>
    </row>
    <row r="38" spans="1:8" ht="18" x14ac:dyDescent="0.25">
      <c r="A38" s="13" t="s">
        <v>668</v>
      </c>
      <c r="B38" s="60">
        <v>2</v>
      </c>
      <c r="C38" s="29">
        <v>0</v>
      </c>
      <c r="D38" s="107">
        <f t="shared" si="0"/>
        <v>0</v>
      </c>
      <c r="E38" s="60">
        <v>7.99</v>
      </c>
      <c r="F38" s="29">
        <v>0</v>
      </c>
      <c r="G38" s="109">
        <f t="shared" si="1"/>
        <v>0</v>
      </c>
      <c r="H38" s="52">
        <f t="shared" si="2"/>
        <v>0</v>
      </c>
    </row>
    <row r="39" spans="1:8" ht="18" x14ac:dyDescent="0.25">
      <c r="A39" s="13" t="s">
        <v>669</v>
      </c>
      <c r="B39" s="60">
        <v>2</v>
      </c>
      <c r="C39" s="29">
        <v>0</v>
      </c>
      <c r="D39" s="107">
        <f t="shared" si="0"/>
        <v>0</v>
      </c>
      <c r="E39" s="60">
        <v>7.99</v>
      </c>
      <c r="F39" s="29">
        <v>0</v>
      </c>
      <c r="G39" s="109">
        <f t="shared" si="1"/>
        <v>0</v>
      </c>
      <c r="H39" s="52">
        <f t="shared" si="2"/>
        <v>0</v>
      </c>
    </row>
    <row r="40" spans="1:8" ht="18" x14ac:dyDescent="0.25">
      <c r="A40" s="13" t="s">
        <v>670</v>
      </c>
      <c r="B40" s="60">
        <v>2</v>
      </c>
      <c r="C40" s="29">
        <v>0</v>
      </c>
      <c r="D40" s="107">
        <f t="shared" si="0"/>
        <v>0</v>
      </c>
      <c r="E40" s="60">
        <v>7.99</v>
      </c>
      <c r="F40" s="29">
        <v>0</v>
      </c>
      <c r="G40" s="109">
        <f t="shared" si="1"/>
        <v>0</v>
      </c>
      <c r="H40" s="52">
        <f t="shared" si="2"/>
        <v>0</v>
      </c>
    </row>
    <row r="41" spans="1:8" ht="18" x14ac:dyDescent="0.25">
      <c r="A41" s="13"/>
      <c r="B41" s="61"/>
      <c r="C41" s="29"/>
      <c r="D41" s="107">
        <f t="shared" si="0"/>
        <v>0</v>
      </c>
      <c r="E41" s="60"/>
      <c r="F41" s="29"/>
      <c r="G41" s="109">
        <f t="shared" si="1"/>
        <v>0</v>
      </c>
      <c r="H41" s="52">
        <f t="shared" si="2"/>
        <v>0</v>
      </c>
    </row>
    <row r="42" spans="1:8" ht="18" x14ac:dyDescent="0.25">
      <c r="A42" s="55" t="s">
        <v>1</v>
      </c>
      <c r="B42" s="61">
        <v>0</v>
      </c>
      <c r="C42" s="29">
        <f>SUM(C27:C41)</f>
        <v>0</v>
      </c>
      <c r="D42" s="108">
        <f>SUM(D27:D41)</f>
        <v>0</v>
      </c>
      <c r="E42" s="60">
        <v>0</v>
      </c>
      <c r="F42" s="35">
        <f>SUM(F27:F41)</f>
        <v>0</v>
      </c>
      <c r="G42" s="109">
        <f>SUM(G27:G41)</f>
        <v>0</v>
      </c>
      <c r="H42" s="62">
        <f>SUM(H27:H41)</f>
        <v>0</v>
      </c>
    </row>
    <row r="43" spans="1:8" ht="18" x14ac:dyDescent="0.25">
      <c r="A43" s="315"/>
      <c r="B43" s="315"/>
      <c r="C43" s="315"/>
      <c r="D43" s="315"/>
      <c r="E43" s="315"/>
      <c r="F43" s="315"/>
      <c r="G43" s="315"/>
      <c r="H43" s="315"/>
    </row>
    <row r="44" spans="1:8" ht="18" x14ac:dyDescent="0.25">
      <c r="A44" s="301" t="s">
        <v>20</v>
      </c>
      <c r="B44" s="301"/>
      <c r="C44" s="301"/>
      <c r="D44" s="301"/>
      <c r="E44" s="301"/>
      <c r="F44" s="301"/>
      <c r="G44" s="301"/>
      <c r="H44" s="301"/>
    </row>
  </sheetData>
  <mergeCells count="26">
    <mergeCell ref="B11:F11"/>
    <mergeCell ref="B12:F12"/>
    <mergeCell ref="A9:H9"/>
    <mergeCell ref="A1:H1"/>
    <mergeCell ref="A2:H2"/>
    <mergeCell ref="A3:H3"/>
    <mergeCell ref="A4:H4"/>
    <mergeCell ref="A5:H5"/>
    <mergeCell ref="B6:E6"/>
    <mergeCell ref="F6:H6"/>
    <mergeCell ref="B10:F10"/>
    <mergeCell ref="A7:H7"/>
    <mergeCell ref="A8:H8"/>
    <mergeCell ref="A43:H43"/>
    <mergeCell ref="A44:H44"/>
    <mergeCell ref="A25:H25"/>
    <mergeCell ref="B13:F13"/>
    <mergeCell ref="B20:H20"/>
    <mergeCell ref="A21:H21"/>
    <mergeCell ref="A22:H22"/>
    <mergeCell ref="A23:H23"/>
    <mergeCell ref="A24:H24"/>
    <mergeCell ref="A16:A19"/>
    <mergeCell ref="B16:H19"/>
    <mergeCell ref="B14:F14"/>
    <mergeCell ref="B15:F15"/>
  </mergeCells>
  <phoneticPr fontId="0" type="noConversion"/>
  <hyperlinks>
    <hyperlink ref="A23:H23" location="'Order Form'!A1" display="Back to Order Form" xr:uid="{00000000-0004-0000-2800-000000000000}"/>
    <hyperlink ref="F6:H6" r:id="rId1" display="Email" xr:uid="{00000000-0004-0000-2800-000001000000}"/>
    <hyperlink ref="A8" r:id="rId2" display="=@NOW()" xr:uid="{00000000-0004-0000-2800-000002000000}"/>
  </hyperlinks>
  <pageMargins left="0.75" right="0.75" top="1" bottom="1" header="0.5" footer="0.5"/>
  <pageSetup scale="76" fitToHeight="2" orientation="landscape" horizontalDpi="300" verticalDpi="300" r:id="rId3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D1E0-5A04-4298-BF13-D6A65D1D134A}">
  <dimension ref="A1:E31"/>
  <sheetViews>
    <sheetView showZeros="0" topLeftCell="A16" workbookViewId="0">
      <selection activeCell="A23" sqref="A23:E23"/>
    </sheetView>
  </sheetViews>
  <sheetFormatPr defaultRowHeight="12.75" x14ac:dyDescent="0.2"/>
  <cols>
    <col min="1" max="1" width="62" style="161" customWidth="1"/>
    <col min="2" max="2" width="23.42578125" style="161" customWidth="1"/>
    <col min="3" max="3" width="14.42578125" style="161" customWidth="1"/>
    <col min="4" max="4" width="18.140625" style="161" customWidth="1"/>
    <col min="5" max="5" width="29.7109375" style="161" customWidth="1"/>
    <col min="6" max="16384" width="9.140625" style="161"/>
  </cols>
  <sheetData>
    <row r="1" spans="1:5" ht="30" x14ac:dyDescent="0.2">
      <c r="A1" s="327" t="s">
        <v>5</v>
      </c>
      <c r="B1" s="327"/>
      <c r="C1" s="327"/>
      <c r="D1" s="327"/>
      <c r="E1" s="327"/>
    </row>
    <row r="2" spans="1:5" ht="18" x14ac:dyDescent="0.25">
      <c r="A2" s="289" t="s">
        <v>0</v>
      </c>
      <c r="B2" s="289"/>
      <c r="C2" s="289"/>
      <c r="D2" s="289"/>
      <c r="E2" s="289"/>
    </row>
    <row r="3" spans="1:5" ht="18" x14ac:dyDescent="0.25">
      <c r="A3" s="289" t="s">
        <v>824</v>
      </c>
      <c r="B3" s="289"/>
      <c r="C3" s="289"/>
      <c r="D3" s="289"/>
      <c r="E3" s="289"/>
    </row>
    <row r="4" spans="1:5" ht="18" x14ac:dyDescent="0.25">
      <c r="A4" s="289" t="s">
        <v>10</v>
      </c>
      <c r="B4" s="289"/>
      <c r="C4" s="289"/>
      <c r="D4" s="289"/>
      <c r="E4" s="289"/>
    </row>
    <row r="5" spans="1:5" ht="18" x14ac:dyDescent="0.25">
      <c r="A5" s="289"/>
      <c r="B5" s="289"/>
      <c r="C5" s="289"/>
      <c r="D5" s="289"/>
      <c r="E5" s="289"/>
    </row>
    <row r="6" spans="1:5" ht="18" x14ac:dyDescent="0.25">
      <c r="A6" s="150" t="s">
        <v>4</v>
      </c>
      <c r="B6" s="289" t="s">
        <v>4</v>
      </c>
      <c r="C6" s="289"/>
      <c r="D6" s="295"/>
      <c r="E6" s="295"/>
    </row>
    <row r="7" spans="1:5" ht="18" x14ac:dyDescent="0.25">
      <c r="A7" s="289"/>
      <c r="B7" s="289"/>
      <c r="C7" s="289"/>
      <c r="D7" s="289"/>
      <c r="E7" s="289"/>
    </row>
    <row r="8" spans="1:5" ht="18" x14ac:dyDescent="0.25">
      <c r="A8" s="366">
        <f ca="1">NOW()</f>
        <v>44848.553672685186</v>
      </c>
      <c r="B8" s="374"/>
      <c r="C8" s="374"/>
      <c r="D8" s="374"/>
      <c r="E8" s="374"/>
    </row>
    <row r="9" spans="1:5" ht="18" x14ac:dyDescent="0.25">
      <c r="A9" s="289"/>
      <c r="B9" s="289"/>
      <c r="C9" s="289"/>
      <c r="D9" s="289"/>
      <c r="E9" s="289"/>
    </row>
    <row r="10" spans="1:5" ht="18" x14ac:dyDescent="0.25">
      <c r="A10" s="23" t="s">
        <v>675</v>
      </c>
      <c r="B10" s="288" t="s">
        <v>4</v>
      </c>
      <c r="C10" s="288"/>
      <c r="D10" s="150" t="s">
        <v>680</v>
      </c>
      <c r="E10" s="149" t="s">
        <v>4</v>
      </c>
    </row>
    <row r="11" spans="1:5" ht="18" x14ac:dyDescent="0.25">
      <c r="A11" s="23" t="s">
        <v>676</v>
      </c>
      <c r="B11" s="288" t="s">
        <v>618</v>
      </c>
      <c r="C11" s="288"/>
      <c r="D11" s="150" t="s">
        <v>25</v>
      </c>
      <c r="E11" s="149" t="s">
        <v>4</v>
      </c>
    </row>
    <row r="12" spans="1:5" ht="18" x14ac:dyDescent="0.25">
      <c r="A12" s="23"/>
      <c r="B12" s="288" t="s">
        <v>4</v>
      </c>
      <c r="C12" s="288"/>
      <c r="D12" s="150" t="s">
        <v>12</v>
      </c>
      <c r="E12" s="149" t="s">
        <v>4</v>
      </c>
    </row>
    <row r="13" spans="1:5" ht="18" x14ac:dyDescent="0.25">
      <c r="A13" s="23" t="s">
        <v>677</v>
      </c>
      <c r="B13" s="288" t="s">
        <v>4</v>
      </c>
      <c r="C13" s="288"/>
      <c r="D13" s="150" t="s">
        <v>13</v>
      </c>
      <c r="E13" s="149" t="s">
        <v>4</v>
      </c>
    </row>
    <row r="14" spans="1:5" ht="18" x14ac:dyDescent="0.25">
      <c r="A14" s="23" t="s">
        <v>678</v>
      </c>
      <c r="B14" s="288" t="s">
        <v>4</v>
      </c>
      <c r="C14" s="288"/>
      <c r="D14" s="150" t="s">
        <v>14</v>
      </c>
      <c r="E14" s="164">
        <f>C28</f>
        <v>0</v>
      </c>
    </row>
    <row r="15" spans="1:5" ht="18" x14ac:dyDescent="0.25">
      <c r="A15" s="23" t="s">
        <v>8</v>
      </c>
      <c r="B15" s="373" t="s">
        <v>4</v>
      </c>
      <c r="C15" s="373"/>
      <c r="D15" s="150" t="s">
        <v>81</v>
      </c>
      <c r="E15" s="151">
        <f>E28</f>
        <v>0</v>
      </c>
    </row>
    <row r="16" spans="1:5" x14ac:dyDescent="0.2">
      <c r="A16" s="325" t="s">
        <v>693</v>
      </c>
      <c r="B16" s="328" t="s">
        <v>4</v>
      </c>
      <c r="C16" s="328"/>
      <c r="D16" s="328"/>
      <c r="E16" s="328"/>
    </row>
    <row r="17" spans="1:5" x14ac:dyDescent="0.2">
      <c r="A17" s="325"/>
      <c r="B17" s="328"/>
      <c r="C17" s="328"/>
      <c r="D17" s="328"/>
      <c r="E17" s="328"/>
    </row>
    <row r="18" spans="1:5" x14ac:dyDescent="0.2">
      <c r="A18" s="325"/>
      <c r="B18" s="328"/>
      <c r="C18" s="328"/>
      <c r="D18" s="328"/>
      <c r="E18" s="328"/>
    </row>
    <row r="19" spans="1:5" x14ac:dyDescent="0.2">
      <c r="A19" s="325"/>
      <c r="B19" s="328"/>
      <c r="C19" s="328"/>
      <c r="D19" s="328"/>
      <c r="E19" s="328"/>
    </row>
    <row r="20" spans="1:5" ht="18" x14ac:dyDescent="0.2">
      <c r="A20" s="152" t="s">
        <v>679</v>
      </c>
      <c r="B20" s="321" t="s">
        <v>4</v>
      </c>
      <c r="C20" s="321"/>
      <c r="D20" s="321"/>
      <c r="E20" s="321"/>
    </row>
    <row r="21" spans="1:5" ht="18" x14ac:dyDescent="0.2">
      <c r="A21" s="320"/>
      <c r="B21" s="320"/>
      <c r="C21" s="320"/>
      <c r="D21" s="320"/>
      <c r="E21" s="320"/>
    </row>
    <row r="22" spans="1:5" ht="18" x14ac:dyDescent="0.2">
      <c r="A22" s="320" t="s">
        <v>6</v>
      </c>
      <c r="B22" s="320"/>
      <c r="C22" s="320"/>
      <c r="D22" s="320"/>
      <c r="E22" s="320"/>
    </row>
    <row r="23" spans="1:5" ht="18" x14ac:dyDescent="0.25">
      <c r="A23" s="277" t="s">
        <v>21</v>
      </c>
      <c r="B23" s="277"/>
      <c r="C23" s="277"/>
      <c r="D23" s="277"/>
      <c r="E23" s="277"/>
    </row>
    <row r="24" spans="1:5" ht="18" x14ac:dyDescent="0.25">
      <c r="A24" s="276"/>
      <c r="B24" s="276"/>
      <c r="C24" s="276"/>
      <c r="D24" s="276"/>
      <c r="E24" s="276"/>
    </row>
    <row r="25" spans="1:5" ht="18" x14ac:dyDescent="0.2">
      <c r="A25" s="56" t="s">
        <v>824</v>
      </c>
      <c r="B25" s="57" t="s">
        <v>652</v>
      </c>
      <c r="C25" s="375" t="s">
        <v>826</v>
      </c>
      <c r="D25" s="376"/>
      <c r="E25" s="59" t="s">
        <v>16</v>
      </c>
    </row>
    <row r="26" spans="1:5" ht="18" x14ac:dyDescent="0.25">
      <c r="A26" s="13" t="s">
        <v>825</v>
      </c>
      <c r="B26" s="60">
        <v>3</v>
      </c>
      <c r="C26" s="377">
        <v>0</v>
      </c>
      <c r="D26" s="378"/>
      <c r="E26" s="52">
        <f>B26*C26</f>
        <v>0</v>
      </c>
    </row>
    <row r="27" spans="1:5" ht="18" x14ac:dyDescent="0.25">
      <c r="A27" s="13"/>
      <c r="B27" s="61">
        <v>0</v>
      </c>
      <c r="C27" s="379">
        <v>0</v>
      </c>
      <c r="D27" s="380"/>
      <c r="E27" s="52">
        <f>B27*C27</f>
        <v>0</v>
      </c>
    </row>
    <row r="28" spans="1:5" ht="18" x14ac:dyDescent="0.25">
      <c r="A28" s="55" t="s">
        <v>1</v>
      </c>
      <c r="B28" s="61">
        <v>0</v>
      </c>
      <c r="C28" s="377">
        <f>SUM(C26:C27)</f>
        <v>0</v>
      </c>
      <c r="D28" s="378"/>
      <c r="E28" s="62">
        <f>SUM(E26:E27)</f>
        <v>0</v>
      </c>
    </row>
    <row r="29" spans="1:5" ht="18" x14ac:dyDescent="0.2">
      <c r="A29" s="56" t="s">
        <v>824</v>
      </c>
      <c r="B29" s="57" t="s">
        <v>652</v>
      </c>
      <c r="C29" s="375" t="s">
        <v>826</v>
      </c>
      <c r="D29" s="376"/>
      <c r="E29" s="59" t="s">
        <v>16</v>
      </c>
    </row>
    <row r="30" spans="1:5" ht="18" x14ac:dyDescent="0.25">
      <c r="A30" s="315"/>
      <c r="B30" s="315"/>
      <c r="C30" s="315"/>
      <c r="D30" s="315"/>
      <c r="E30" s="315"/>
    </row>
    <row r="31" spans="1:5" ht="18" x14ac:dyDescent="0.25">
      <c r="A31" s="301" t="s">
        <v>20</v>
      </c>
      <c r="B31" s="301"/>
      <c r="C31" s="301"/>
      <c r="D31" s="301"/>
      <c r="E31" s="301"/>
    </row>
  </sheetData>
  <mergeCells count="30">
    <mergeCell ref="B16:E19"/>
    <mergeCell ref="A31:E31"/>
    <mergeCell ref="A21:E21"/>
    <mergeCell ref="A22:E22"/>
    <mergeCell ref="A23:E23"/>
    <mergeCell ref="A24:E24"/>
    <mergeCell ref="A30:E30"/>
    <mergeCell ref="C28:D28"/>
    <mergeCell ref="C29:D29"/>
    <mergeCell ref="A1:E1"/>
    <mergeCell ref="A2:E2"/>
    <mergeCell ref="A3:E3"/>
    <mergeCell ref="A4:E4"/>
    <mergeCell ref="A5:E5"/>
    <mergeCell ref="B6:C6"/>
    <mergeCell ref="D6:E6"/>
    <mergeCell ref="C25:D25"/>
    <mergeCell ref="C26:D26"/>
    <mergeCell ref="C27:D27"/>
    <mergeCell ref="B20:E20"/>
    <mergeCell ref="A7:E7"/>
    <mergeCell ref="A8:E8"/>
    <mergeCell ref="A9:E9"/>
    <mergeCell ref="B10:C10"/>
    <mergeCell ref="B11:C11"/>
    <mergeCell ref="B12:C12"/>
    <mergeCell ref="B13:C13"/>
    <mergeCell ref="B14:C14"/>
    <mergeCell ref="B15:C15"/>
    <mergeCell ref="A16:A19"/>
  </mergeCells>
  <hyperlinks>
    <hyperlink ref="A23:E23" location="'Order Form'!A1" display="Back to Order Form" xr:uid="{A4AC520E-A8CB-43A9-A0AC-B51D725CAA5A}"/>
    <hyperlink ref="E6" r:id="rId1" display="Email" xr:uid="{B06752C5-B7A6-44AB-A183-0FEBE16F063F}"/>
    <hyperlink ref="A8" r:id="rId2" display="=@NOW()" xr:uid="{CC817B74-2718-4741-AFAD-94A63E5C3FC7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37">
    <pageSetUpPr fitToPage="1"/>
  </sheetPr>
  <dimension ref="A1:I33"/>
  <sheetViews>
    <sheetView showZeros="0" topLeftCell="A13" workbookViewId="0">
      <selection activeCell="A8" sqref="A8:I8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8.7109375" customWidth="1"/>
  </cols>
  <sheetData>
    <row r="1" spans="1:9" ht="30" x14ac:dyDescent="0.2">
      <c r="A1" s="381" t="s">
        <v>5</v>
      </c>
      <c r="B1" s="381"/>
      <c r="C1" s="381"/>
      <c r="D1" s="381"/>
      <c r="E1" s="381"/>
      <c r="F1" s="381"/>
      <c r="G1" s="381"/>
      <c r="H1" s="381"/>
      <c r="I1" s="381"/>
    </row>
    <row r="2" spans="1:9" ht="18" x14ac:dyDescent="0.25">
      <c r="A2" s="382" t="s">
        <v>0</v>
      </c>
      <c r="B2" s="382"/>
      <c r="C2" s="382"/>
      <c r="D2" s="382"/>
      <c r="E2" s="382"/>
      <c r="F2" s="382"/>
      <c r="G2" s="382"/>
      <c r="H2" s="382"/>
      <c r="I2" s="382"/>
    </row>
    <row r="3" spans="1:9" ht="18" x14ac:dyDescent="0.25">
      <c r="A3" s="382" t="s">
        <v>49</v>
      </c>
      <c r="B3" s="382"/>
      <c r="C3" s="382"/>
      <c r="D3" s="382"/>
      <c r="E3" s="382"/>
      <c r="F3" s="382"/>
      <c r="G3" s="382"/>
      <c r="H3" s="382"/>
      <c r="I3" s="382"/>
    </row>
    <row r="4" spans="1:9" ht="18" x14ac:dyDescent="0.25">
      <c r="A4" s="382" t="s">
        <v>10</v>
      </c>
      <c r="B4" s="382"/>
      <c r="C4" s="382"/>
      <c r="D4" s="382"/>
      <c r="E4" s="382"/>
      <c r="F4" s="382"/>
      <c r="G4" s="382"/>
      <c r="H4" s="382"/>
      <c r="I4" s="382"/>
    </row>
    <row r="5" spans="1:9" ht="18" x14ac:dyDescent="0.25">
      <c r="A5" s="382"/>
      <c r="B5" s="382"/>
      <c r="C5" s="382"/>
      <c r="D5" s="382"/>
      <c r="E5" s="382"/>
      <c r="F5" s="382"/>
      <c r="G5" s="382"/>
      <c r="H5" s="382"/>
      <c r="I5" s="382"/>
    </row>
    <row r="6" spans="1:9" ht="18" x14ac:dyDescent="0.25">
      <c r="A6" s="148" t="s">
        <v>4</v>
      </c>
      <c r="B6" s="382" t="s">
        <v>4</v>
      </c>
      <c r="C6" s="382"/>
      <c r="D6" s="382"/>
      <c r="E6" s="382"/>
      <c r="F6" s="382"/>
      <c r="G6" s="382"/>
      <c r="H6" s="295" t="s">
        <v>7</v>
      </c>
      <c r="I6" s="295"/>
    </row>
    <row r="7" spans="1:9" ht="18" x14ac:dyDescent="0.25">
      <c r="A7" s="382"/>
      <c r="B7" s="382"/>
      <c r="C7" s="382"/>
      <c r="D7" s="382"/>
      <c r="E7" s="382"/>
      <c r="F7" s="382"/>
      <c r="G7" s="382"/>
      <c r="H7" s="382"/>
      <c r="I7" s="382"/>
    </row>
    <row r="8" spans="1:9" ht="18" x14ac:dyDescent="0.25">
      <c r="A8" s="383">
        <f ca="1">NOW()</f>
        <v>44848.553672685186</v>
      </c>
      <c r="B8" s="384"/>
      <c r="C8" s="384"/>
      <c r="D8" s="384"/>
      <c r="E8" s="384"/>
      <c r="F8" s="384"/>
      <c r="G8" s="384"/>
      <c r="H8" s="384"/>
      <c r="I8" s="384"/>
    </row>
    <row r="9" spans="1:9" ht="18" x14ac:dyDescent="0.25">
      <c r="A9" s="382"/>
      <c r="B9" s="382"/>
      <c r="C9" s="382"/>
      <c r="D9" s="382"/>
      <c r="E9" s="382"/>
      <c r="F9" s="382"/>
      <c r="G9" s="382"/>
      <c r="H9" s="382"/>
      <c r="I9" s="382"/>
    </row>
    <row r="10" spans="1:9" ht="18" x14ac:dyDescent="0.25">
      <c r="A10" s="153" t="s">
        <v>675</v>
      </c>
      <c r="B10" s="364" t="str">
        <f>'Order Form'!B24:F24</f>
        <v xml:space="preserve"> </v>
      </c>
      <c r="C10" s="364"/>
      <c r="D10" s="364"/>
      <c r="E10" s="364"/>
      <c r="F10" s="364"/>
      <c r="G10" s="364"/>
      <c r="H10" s="148" t="s">
        <v>680</v>
      </c>
      <c r="I10" s="101">
        <f>'Order Form'!H24:J24</f>
        <v>0</v>
      </c>
    </row>
    <row r="11" spans="1:9" ht="18" x14ac:dyDescent="0.25">
      <c r="A11" s="153" t="s">
        <v>676</v>
      </c>
      <c r="B11" s="364" t="str">
        <f>'Order Form'!B25:F25</f>
        <v xml:space="preserve"> </v>
      </c>
      <c r="C11" s="364"/>
      <c r="D11" s="364"/>
      <c r="E11" s="364"/>
      <c r="F11" s="364"/>
      <c r="G11" s="364"/>
      <c r="H11" s="148" t="s">
        <v>25</v>
      </c>
      <c r="I11" s="101">
        <f>'Order Form'!H25:J25</f>
        <v>0</v>
      </c>
    </row>
    <row r="12" spans="1:9" ht="18" x14ac:dyDescent="0.25">
      <c r="A12" s="153"/>
      <c r="B12" s="364" t="str">
        <f>'Order Form'!B26:F26</f>
        <v xml:space="preserve"> </v>
      </c>
      <c r="C12" s="364"/>
      <c r="D12" s="364"/>
      <c r="E12" s="364"/>
      <c r="F12" s="364"/>
      <c r="G12" s="364"/>
      <c r="H12" s="148" t="s">
        <v>12</v>
      </c>
      <c r="I12" s="101">
        <f>'Order Form'!H26:J26</f>
        <v>0</v>
      </c>
    </row>
    <row r="13" spans="1:9" ht="18" x14ac:dyDescent="0.25">
      <c r="A13" s="153" t="s">
        <v>677</v>
      </c>
      <c r="B13" s="364" t="str">
        <f>'Order Form'!B27:F27</f>
        <v xml:space="preserve"> </v>
      </c>
      <c r="C13" s="364"/>
      <c r="D13" s="364"/>
      <c r="E13" s="364"/>
      <c r="F13" s="364"/>
      <c r="G13" s="364"/>
      <c r="H13" s="148" t="s">
        <v>13</v>
      </c>
      <c r="I13" s="101">
        <f>'Order Form'!H27:J27</f>
        <v>0</v>
      </c>
    </row>
    <row r="14" spans="1:9" ht="18" x14ac:dyDescent="0.25">
      <c r="A14" s="153" t="s">
        <v>678</v>
      </c>
      <c r="B14" s="364" t="str">
        <f>'Order Form'!B28:F28</f>
        <v xml:space="preserve"> </v>
      </c>
      <c r="C14" s="364"/>
      <c r="D14" s="364"/>
      <c r="E14" s="364"/>
      <c r="F14" s="364"/>
      <c r="G14" s="364"/>
      <c r="H14" s="148" t="s">
        <v>14</v>
      </c>
      <c r="I14" s="154">
        <f>H31</f>
        <v>0</v>
      </c>
    </row>
    <row r="15" spans="1:9" ht="18" x14ac:dyDescent="0.25">
      <c r="A15" s="153" t="s">
        <v>8</v>
      </c>
      <c r="B15" s="364" t="str">
        <f>'Order Form'!B29:F29</f>
        <v xml:space="preserve"> </v>
      </c>
      <c r="C15" s="364"/>
      <c r="D15" s="364"/>
      <c r="E15" s="364"/>
      <c r="F15" s="364"/>
      <c r="G15" s="364"/>
      <c r="H15" s="148" t="s">
        <v>81</v>
      </c>
      <c r="I15" s="155">
        <f>I31</f>
        <v>0</v>
      </c>
    </row>
    <row r="16" spans="1:9" ht="18" customHeight="1" x14ac:dyDescent="0.2">
      <c r="A16" s="328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8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8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8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47" t="s">
        <v>679</v>
      </c>
      <c r="B20" s="385" t="s">
        <v>4</v>
      </c>
      <c r="C20" s="385"/>
      <c r="D20" s="385"/>
      <c r="E20" s="385"/>
      <c r="F20" s="385"/>
      <c r="G20" s="385"/>
      <c r="H20" s="385"/>
      <c r="I20" s="385"/>
    </row>
    <row r="21" spans="1:9" ht="18" customHeight="1" x14ac:dyDescent="0.2">
      <c r="A21" s="386"/>
      <c r="B21" s="386"/>
      <c r="C21" s="386"/>
      <c r="D21" s="386"/>
      <c r="E21" s="386"/>
      <c r="F21" s="386"/>
      <c r="G21" s="386"/>
      <c r="H21" s="386"/>
      <c r="I21" s="386"/>
    </row>
    <row r="22" spans="1:9" ht="18" x14ac:dyDescent="0.25">
      <c r="A22" s="354" t="s">
        <v>6</v>
      </c>
      <c r="B22" s="354"/>
      <c r="C22" s="354"/>
      <c r="D22" s="354"/>
      <c r="E22" s="354"/>
      <c r="F22" s="354"/>
      <c r="G22" s="354"/>
      <c r="H22" s="354"/>
      <c r="I22" s="354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89"/>
      <c r="B24" s="389"/>
      <c r="C24" s="389"/>
      <c r="D24" s="389"/>
      <c r="E24" s="389"/>
      <c r="F24" s="389"/>
      <c r="G24" s="389"/>
      <c r="H24" s="389"/>
      <c r="I24" s="389"/>
    </row>
    <row r="25" spans="1:9" ht="18" x14ac:dyDescent="0.25">
      <c r="A25" s="390" t="s">
        <v>95</v>
      </c>
      <c r="B25" s="390"/>
      <c r="C25" s="390"/>
      <c r="D25" s="390"/>
      <c r="E25" s="390"/>
      <c r="F25" s="390"/>
      <c r="G25" s="390"/>
      <c r="H25" s="390"/>
      <c r="I25" s="156">
        <v>2</v>
      </c>
    </row>
    <row r="26" spans="1:9" ht="18" x14ac:dyDescent="0.25">
      <c r="A26" s="140" t="s">
        <v>49</v>
      </c>
      <c r="B26" s="157">
        <v>2</v>
      </c>
      <c r="C26" s="157">
        <v>4</v>
      </c>
      <c r="D26" s="157">
        <v>6</v>
      </c>
      <c r="E26" s="157">
        <v>8</v>
      </c>
      <c r="F26" s="157">
        <v>10</v>
      </c>
      <c r="G26" s="157">
        <v>12</v>
      </c>
      <c r="H26" s="157" t="s">
        <v>15</v>
      </c>
      <c r="I26" s="158" t="s">
        <v>16</v>
      </c>
    </row>
    <row r="27" spans="1:9" ht="18" x14ac:dyDescent="0.25">
      <c r="A27" s="96" t="s">
        <v>289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134">
        <f>SUM(B27:G27)</f>
        <v>0</v>
      </c>
      <c r="I27" s="159">
        <f>H27*$I$25</f>
        <v>0</v>
      </c>
    </row>
    <row r="28" spans="1:9" ht="18" x14ac:dyDescent="0.25">
      <c r="A28" s="96" t="s">
        <v>290</v>
      </c>
      <c r="B28" s="35">
        <v>0</v>
      </c>
      <c r="C28" s="29"/>
      <c r="D28" s="29"/>
      <c r="E28" s="29"/>
      <c r="F28" s="29"/>
      <c r="G28" s="29"/>
      <c r="H28" s="134">
        <f>SUM(B28:G28)</f>
        <v>0</v>
      </c>
      <c r="I28" s="159">
        <f>H28*$I$25</f>
        <v>0</v>
      </c>
    </row>
    <row r="29" spans="1:9" ht="18" x14ac:dyDescent="0.25">
      <c r="A29" s="96" t="s">
        <v>291</v>
      </c>
      <c r="B29" s="35">
        <v>0</v>
      </c>
      <c r="C29" s="29"/>
      <c r="D29" s="29"/>
      <c r="E29" s="29"/>
      <c r="F29" s="29"/>
      <c r="G29" s="29"/>
      <c r="H29" s="134">
        <f>SUM(B29:G29)</f>
        <v>0</v>
      </c>
      <c r="I29" s="159">
        <f>H29*$I$25</f>
        <v>0</v>
      </c>
    </row>
    <row r="30" spans="1:9" ht="18" x14ac:dyDescent="0.25">
      <c r="A30" s="96"/>
      <c r="B30" s="35">
        <v>0</v>
      </c>
      <c r="C30" s="29"/>
      <c r="D30" s="29"/>
      <c r="E30" s="29"/>
      <c r="F30" s="29"/>
      <c r="G30" s="29"/>
      <c r="H30" s="134">
        <f>SUM(B30:G30)</f>
        <v>0</v>
      </c>
      <c r="I30" s="159">
        <f>H30*$I$25</f>
        <v>0</v>
      </c>
    </row>
    <row r="31" spans="1:9" ht="18" x14ac:dyDescent="0.25">
      <c r="A31" s="160" t="s">
        <v>1</v>
      </c>
      <c r="B31" s="134">
        <f t="shared" ref="B31:G31" si="0">SUM(B27:B30)</f>
        <v>0</v>
      </c>
      <c r="C31" s="106">
        <f t="shared" si="0"/>
        <v>0</v>
      </c>
      <c r="D31" s="106">
        <f t="shared" si="0"/>
        <v>0</v>
      </c>
      <c r="E31" s="106">
        <f t="shared" si="0"/>
        <v>0</v>
      </c>
      <c r="F31" s="106">
        <f t="shared" si="0"/>
        <v>0</v>
      </c>
      <c r="G31" s="106">
        <f t="shared" si="0"/>
        <v>0</v>
      </c>
      <c r="H31" s="134">
        <f>SUM(B31:G31)</f>
        <v>0</v>
      </c>
      <c r="I31" s="159">
        <f>SUM(I27:I30)</f>
        <v>0</v>
      </c>
    </row>
    <row r="32" spans="1:9" ht="18" x14ac:dyDescent="0.25">
      <c r="A32" s="387"/>
      <c r="B32" s="387"/>
      <c r="C32" s="387"/>
      <c r="D32" s="387"/>
      <c r="E32" s="387"/>
      <c r="F32" s="387"/>
      <c r="G32" s="387"/>
      <c r="H32" s="387"/>
      <c r="I32" s="387"/>
    </row>
    <row r="33" spans="1:9" ht="18" x14ac:dyDescent="0.25">
      <c r="A33" s="388" t="s">
        <v>20</v>
      </c>
      <c r="B33" s="388"/>
      <c r="C33" s="388"/>
      <c r="D33" s="388"/>
      <c r="E33" s="388"/>
      <c r="F33" s="388"/>
      <c r="G33" s="388"/>
      <c r="H33" s="388"/>
      <c r="I33" s="388"/>
    </row>
  </sheetData>
  <mergeCells count="26">
    <mergeCell ref="A32:I32"/>
    <mergeCell ref="A33:I33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2900-000000000000}"/>
    <hyperlink ref="H6:I6" r:id="rId1" display="Email" xr:uid="{00000000-0004-0000-2900-000001000000}"/>
    <hyperlink ref="A8" r:id="rId2" display="=@NOW()" xr:uid="{00000000-0004-0000-2900-000002000000}"/>
  </hyperlinks>
  <pageMargins left="0.75" right="0.75" top="1" bottom="1" header="0.5" footer="0.5"/>
  <pageSetup scale="71" fitToHeight="2" orientation="landscape" horizontalDpi="300" verticalDpi="300" r:id="rId3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8">
    <pageSetUpPr fitToPage="1"/>
  </sheetPr>
  <dimension ref="A1:I35"/>
  <sheetViews>
    <sheetView showZeros="0" topLeftCell="A27" workbookViewId="0">
      <selection activeCell="I26" sqref="I26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9" customWidth="1"/>
  </cols>
  <sheetData>
    <row r="1" spans="1:9" ht="30" x14ac:dyDescent="0.2">
      <c r="A1" s="296" t="s">
        <v>5</v>
      </c>
      <c r="B1" s="296"/>
      <c r="C1" s="296"/>
      <c r="D1" s="296"/>
      <c r="E1" s="296"/>
      <c r="F1" s="296"/>
      <c r="G1" s="296"/>
      <c r="H1" s="296"/>
      <c r="I1" s="296"/>
    </row>
    <row r="2" spans="1:9" ht="18" x14ac:dyDescent="0.25">
      <c r="A2" s="297" t="s">
        <v>0</v>
      </c>
      <c r="B2" s="297"/>
      <c r="C2" s="297"/>
      <c r="D2" s="297"/>
      <c r="E2" s="297"/>
      <c r="F2" s="297"/>
      <c r="G2" s="297"/>
      <c r="H2" s="297"/>
      <c r="I2" s="297"/>
    </row>
    <row r="3" spans="1:9" ht="18" x14ac:dyDescent="0.25">
      <c r="A3" s="297" t="s">
        <v>297</v>
      </c>
      <c r="B3" s="297"/>
      <c r="C3" s="297"/>
      <c r="D3" s="297"/>
      <c r="E3" s="297"/>
      <c r="F3" s="297"/>
      <c r="G3" s="297"/>
      <c r="H3" s="297"/>
      <c r="I3" s="297"/>
    </row>
    <row r="4" spans="1:9" ht="18" x14ac:dyDescent="0.25">
      <c r="A4" s="297" t="s">
        <v>10</v>
      </c>
      <c r="B4" s="297"/>
      <c r="C4" s="297"/>
      <c r="D4" s="297"/>
      <c r="E4" s="297"/>
      <c r="F4" s="297"/>
      <c r="G4" s="297"/>
      <c r="H4" s="297"/>
      <c r="I4" s="297"/>
    </row>
    <row r="5" spans="1:9" ht="18" x14ac:dyDescent="0.25">
      <c r="A5" s="297"/>
      <c r="B5" s="297"/>
      <c r="C5" s="297"/>
      <c r="D5" s="297"/>
      <c r="E5" s="297"/>
      <c r="F5" s="297"/>
      <c r="G5" s="297"/>
      <c r="H5" s="297"/>
      <c r="I5" s="297"/>
    </row>
    <row r="6" spans="1:9" ht="18" x14ac:dyDescent="0.25">
      <c r="A6" s="3" t="s">
        <v>4</v>
      </c>
      <c r="B6" s="297" t="s">
        <v>4</v>
      </c>
      <c r="C6" s="297"/>
      <c r="D6" s="297"/>
      <c r="E6" s="297"/>
      <c r="F6" s="297"/>
      <c r="G6" s="297"/>
      <c r="H6" s="341" t="s">
        <v>7</v>
      </c>
      <c r="I6" s="341"/>
    </row>
    <row r="7" spans="1:9" ht="18" x14ac:dyDescent="0.25">
      <c r="A7" s="297"/>
      <c r="B7" s="297"/>
      <c r="C7" s="297"/>
      <c r="D7" s="297"/>
      <c r="E7" s="297"/>
      <c r="F7" s="297"/>
      <c r="G7" s="297"/>
      <c r="H7" s="297"/>
      <c r="I7" s="297"/>
    </row>
    <row r="8" spans="1:9" ht="18" x14ac:dyDescent="0.25">
      <c r="A8" s="391">
        <f ca="1">NOW()</f>
        <v>44848.553672685186</v>
      </c>
      <c r="B8" s="392"/>
      <c r="C8" s="392"/>
      <c r="D8" s="392"/>
      <c r="E8" s="392"/>
      <c r="F8" s="392"/>
      <c r="G8" s="392"/>
      <c r="H8" s="392"/>
      <c r="I8" s="392"/>
    </row>
    <row r="9" spans="1:9" ht="18" x14ac:dyDescent="0.25">
      <c r="A9" s="297"/>
      <c r="B9" s="297"/>
      <c r="C9" s="297"/>
      <c r="D9" s="297"/>
      <c r="E9" s="297"/>
      <c r="F9" s="297"/>
      <c r="G9" s="297"/>
      <c r="H9" s="297"/>
      <c r="I9" s="297"/>
    </row>
    <row r="10" spans="1:9" ht="18" x14ac:dyDescent="0.25">
      <c r="A10" s="2" t="s">
        <v>675</v>
      </c>
      <c r="B10" s="340" t="str">
        <f>'Order Form'!B24:F24</f>
        <v xml:space="preserve"> </v>
      </c>
      <c r="C10" s="340"/>
      <c r="D10" s="340"/>
      <c r="E10" s="340"/>
      <c r="F10" s="340"/>
      <c r="G10" s="340"/>
      <c r="H10" s="3" t="s">
        <v>680</v>
      </c>
      <c r="I10" s="95">
        <f>'Order Form'!H24:J24</f>
        <v>0</v>
      </c>
    </row>
    <row r="11" spans="1:9" ht="18" x14ac:dyDescent="0.25">
      <c r="A11" s="2" t="s">
        <v>676</v>
      </c>
      <c r="B11" s="340" t="str">
        <f>'Order Form'!B25:F25</f>
        <v xml:space="preserve"> </v>
      </c>
      <c r="C11" s="340"/>
      <c r="D11" s="340"/>
      <c r="E11" s="340"/>
      <c r="F11" s="340"/>
      <c r="G11" s="340"/>
      <c r="H11" s="3" t="s">
        <v>25</v>
      </c>
      <c r="I11" s="95">
        <f>'Order Form'!H25:J25</f>
        <v>0</v>
      </c>
    </row>
    <row r="12" spans="1:9" ht="18" x14ac:dyDescent="0.25">
      <c r="A12" s="2"/>
      <c r="B12" s="340" t="str">
        <f>'Order Form'!B26:F26</f>
        <v xml:space="preserve"> </v>
      </c>
      <c r="C12" s="340"/>
      <c r="D12" s="340"/>
      <c r="E12" s="340"/>
      <c r="F12" s="340"/>
      <c r="G12" s="340"/>
      <c r="H12" s="3" t="s">
        <v>12</v>
      </c>
      <c r="I12" s="95">
        <f>'Order Form'!H26:J26</f>
        <v>0</v>
      </c>
    </row>
    <row r="13" spans="1:9" ht="18" x14ac:dyDescent="0.25">
      <c r="A13" s="2" t="s">
        <v>677</v>
      </c>
      <c r="B13" s="340" t="str">
        <f>'Order Form'!B27:F27</f>
        <v xml:space="preserve"> </v>
      </c>
      <c r="C13" s="340"/>
      <c r="D13" s="340"/>
      <c r="E13" s="340"/>
      <c r="F13" s="340"/>
      <c r="G13" s="340"/>
      <c r="H13" s="3" t="s">
        <v>13</v>
      </c>
      <c r="I13" s="95">
        <f>'Order Form'!H27:J27</f>
        <v>0</v>
      </c>
    </row>
    <row r="14" spans="1:9" ht="18" x14ac:dyDescent="0.25">
      <c r="A14" s="2" t="s">
        <v>678</v>
      </c>
      <c r="B14" s="340" t="str">
        <f>'Order Form'!B28:F28</f>
        <v xml:space="preserve"> </v>
      </c>
      <c r="C14" s="340"/>
      <c r="D14" s="340"/>
      <c r="E14" s="340"/>
      <c r="F14" s="340"/>
      <c r="G14" s="340"/>
      <c r="H14" s="3" t="s">
        <v>14</v>
      </c>
      <c r="I14" s="18">
        <f>H33</f>
        <v>0</v>
      </c>
    </row>
    <row r="15" spans="1:9" ht="18" x14ac:dyDescent="0.25">
      <c r="A15" s="2" t="s">
        <v>8</v>
      </c>
      <c r="B15" s="340" t="str">
        <f>'Order Form'!B29:F29</f>
        <v xml:space="preserve"> </v>
      </c>
      <c r="C15" s="340"/>
      <c r="D15" s="340"/>
      <c r="E15" s="340"/>
      <c r="F15" s="340"/>
      <c r="G15" s="340"/>
      <c r="H15" s="3" t="s">
        <v>81</v>
      </c>
      <c r="I15" s="14">
        <f>I33</f>
        <v>0</v>
      </c>
    </row>
    <row r="16" spans="1:9" ht="18" customHeight="1" x14ac:dyDescent="0.2">
      <c r="A16" s="325" t="s">
        <v>693</v>
      </c>
      <c r="B16" s="325" t="s">
        <v>4</v>
      </c>
      <c r="C16" s="325"/>
      <c r="D16" s="325"/>
      <c r="E16" s="325"/>
      <c r="F16" s="325"/>
      <c r="G16" s="325"/>
      <c r="H16" s="325"/>
      <c r="I16" s="325"/>
    </row>
    <row r="17" spans="1:9" ht="18" customHeight="1" x14ac:dyDescent="0.2">
      <c r="A17" s="325"/>
      <c r="B17" s="325"/>
      <c r="C17" s="325"/>
      <c r="D17" s="325"/>
      <c r="E17" s="325"/>
      <c r="F17" s="325"/>
      <c r="G17" s="325"/>
      <c r="H17" s="325"/>
      <c r="I17" s="325"/>
    </row>
    <row r="18" spans="1:9" ht="18" customHeight="1" x14ac:dyDescent="0.2">
      <c r="A18" s="325"/>
      <c r="B18" s="325"/>
      <c r="C18" s="325"/>
      <c r="D18" s="325"/>
      <c r="E18" s="325"/>
      <c r="F18" s="325"/>
      <c r="G18" s="325"/>
      <c r="H18" s="325"/>
      <c r="I18" s="325"/>
    </row>
    <row r="19" spans="1:9" ht="18" customHeight="1" x14ac:dyDescent="0.2">
      <c r="A19" s="325"/>
      <c r="B19" s="325"/>
      <c r="C19" s="325"/>
      <c r="D19" s="325"/>
      <c r="E19" s="325"/>
      <c r="F19" s="325"/>
      <c r="G19" s="325"/>
      <c r="H19" s="325"/>
      <c r="I19" s="325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2.5</v>
      </c>
    </row>
    <row r="26" spans="1:9" ht="18" x14ac:dyDescent="0.25">
      <c r="A26" s="4" t="s">
        <v>297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00" t="s">
        <v>298</v>
      </c>
      <c r="B27" s="35">
        <v>0</v>
      </c>
      <c r="C27" s="29"/>
      <c r="D27" s="29"/>
      <c r="E27" s="29"/>
      <c r="F27" s="29">
        <v>0</v>
      </c>
      <c r="G27" s="29">
        <v>0</v>
      </c>
      <c r="H27" s="31">
        <f t="shared" ref="H27:H33" si="0">SUM(B27:G27)</f>
        <v>0</v>
      </c>
      <c r="I27" s="32">
        <f t="shared" ref="I27:I32" si="1">H27*$I$25</f>
        <v>0</v>
      </c>
    </row>
    <row r="28" spans="1:9" ht="18" x14ac:dyDescent="0.25">
      <c r="A28" s="124" t="s">
        <v>299</v>
      </c>
      <c r="B28" s="35"/>
      <c r="C28" s="29"/>
      <c r="D28" s="29"/>
      <c r="E28" s="29"/>
      <c r="F28" s="29"/>
      <c r="G28" s="29"/>
      <c r="H28" s="31">
        <f t="shared" si="0"/>
        <v>0</v>
      </c>
      <c r="I28" s="32">
        <f t="shared" si="1"/>
        <v>0</v>
      </c>
    </row>
    <row r="29" spans="1:9" ht="18" x14ac:dyDescent="0.25">
      <c r="A29" s="100" t="s">
        <v>300</v>
      </c>
      <c r="B29" s="35"/>
      <c r="C29" s="29"/>
      <c r="D29" s="29"/>
      <c r="E29" s="29"/>
      <c r="F29" s="29"/>
      <c r="G29" s="29"/>
      <c r="H29" s="31">
        <f t="shared" si="0"/>
        <v>0</v>
      </c>
      <c r="I29" s="32">
        <f t="shared" si="1"/>
        <v>0</v>
      </c>
    </row>
    <row r="30" spans="1:9" ht="18" x14ac:dyDescent="0.25">
      <c r="A30" s="100" t="s">
        <v>301</v>
      </c>
      <c r="B30" s="35"/>
      <c r="C30" s="29"/>
      <c r="D30" s="29"/>
      <c r="E30" s="29"/>
      <c r="F30" s="29"/>
      <c r="G30" s="29"/>
      <c r="H30" s="31">
        <f t="shared" si="0"/>
        <v>0</v>
      </c>
      <c r="I30" s="32">
        <f t="shared" si="1"/>
        <v>0</v>
      </c>
    </row>
    <row r="31" spans="1:9" ht="18" x14ac:dyDescent="0.25">
      <c r="A31" s="100" t="s">
        <v>302</v>
      </c>
      <c r="B31" s="35"/>
      <c r="C31" s="29"/>
      <c r="D31" s="29"/>
      <c r="E31" s="29"/>
      <c r="F31" s="29"/>
      <c r="G31" s="29"/>
      <c r="H31" s="31">
        <f t="shared" si="0"/>
        <v>0</v>
      </c>
      <c r="I31" s="32">
        <f t="shared" si="1"/>
        <v>0</v>
      </c>
    </row>
    <row r="32" spans="1:9" ht="18" x14ac:dyDescent="0.25">
      <c r="A32" s="74"/>
      <c r="B32" s="35"/>
      <c r="C32" s="29"/>
      <c r="D32" s="29"/>
      <c r="E32" s="29"/>
      <c r="F32" s="29"/>
      <c r="G32" s="29"/>
      <c r="H32" s="31">
        <f t="shared" si="0"/>
        <v>0</v>
      </c>
      <c r="I32" s="32">
        <f t="shared" si="1"/>
        <v>0</v>
      </c>
    </row>
    <row r="33" spans="1:9" ht="18" x14ac:dyDescent="0.25">
      <c r="A33" s="20" t="s">
        <v>1</v>
      </c>
      <c r="B33" s="31">
        <f t="shared" ref="B33:G33" si="2">SUM(B27:B32)</f>
        <v>0</v>
      </c>
      <c r="C33" s="37">
        <f t="shared" si="2"/>
        <v>0</v>
      </c>
      <c r="D33" s="37">
        <f t="shared" si="2"/>
        <v>0</v>
      </c>
      <c r="E33" s="37">
        <f t="shared" si="2"/>
        <v>0</v>
      </c>
      <c r="F33" s="37">
        <f t="shared" si="2"/>
        <v>0</v>
      </c>
      <c r="G33" s="37">
        <f t="shared" si="2"/>
        <v>0</v>
      </c>
      <c r="H33" s="31">
        <f t="shared" si="0"/>
        <v>0</v>
      </c>
      <c r="I33" s="32">
        <f>SUM(I27:I32)</f>
        <v>0</v>
      </c>
    </row>
    <row r="34" spans="1:9" ht="18" x14ac:dyDescent="0.25">
      <c r="A34" s="315"/>
      <c r="B34" s="315"/>
      <c r="C34" s="315"/>
      <c r="D34" s="315"/>
      <c r="E34" s="315"/>
      <c r="F34" s="315"/>
      <c r="G34" s="315"/>
      <c r="H34" s="315"/>
      <c r="I34" s="315"/>
    </row>
    <row r="35" spans="1:9" ht="18" x14ac:dyDescent="0.25">
      <c r="A35" s="301" t="s">
        <v>20</v>
      </c>
      <c r="B35" s="301"/>
      <c r="C35" s="301"/>
      <c r="D35" s="301"/>
      <c r="E35" s="301"/>
      <c r="F35" s="301"/>
      <c r="G35" s="301"/>
      <c r="H35" s="301"/>
      <c r="I35" s="301"/>
    </row>
  </sheetData>
  <sheetProtection selectLockedCells="1"/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35:I35"/>
    <mergeCell ref="A21:I21"/>
    <mergeCell ref="A22:I22"/>
    <mergeCell ref="A23:I23"/>
    <mergeCell ref="A24:I24"/>
    <mergeCell ref="A25:H25"/>
    <mergeCell ref="A34:I34"/>
  </mergeCells>
  <phoneticPr fontId="0" type="noConversion"/>
  <hyperlinks>
    <hyperlink ref="A23:I23" location="'Order Form'!A1" display="Back to Order Form" xr:uid="{00000000-0004-0000-2A00-000000000000}"/>
    <hyperlink ref="H6:I6" r:id="rId1" display="Email" xr:uid="{00000000-0004-0000-2A00-000001000000}"/>
    <hyperlink ref="A8" r:id="rId2" display="=@NOW()" xr:uid="{00000000-0004-0000-2A00-000002000000}"/>
    <hyperlink ref="A27" r:id="rId3" xr:uid="{00000000-0004-0000-2A00-000003000000}"/>
    <hyperlink ref="A29" r:id="rId4" xr:uid="{00000000-0004-0000-2A00-000004000000}"/>
    <hyperlink ref="A30" r:id="rId5" xr:uid="{00000000-0004-0000-2A00-000005000000}"/>
    <hyperlink ref="A31" r:id="rId6" xr:uid="{00000000-0004-0000-2A00-000006000000}"/>
  </hyperlinks>
  <pageMargins left="0.75" right="0.75" top="1" bottom="1" header="0.5" footer="0.5"/>
  <pageSetup scale="71" fitToHeight="2" orientation="landscape" horizontalDpi="4294967293" verticalDpi="0" r:id="rId7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39">
    <pageSetUpPr fitToPage="1"/>
  </sheetPr>
  <dimension ref="A1:I34"/>
  <sheetViews>
    <sheetView showZeros="0" topLeftCell="A15" workbookViewId="0">
      <selection activeCell="B6" sqref="B6:G6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7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292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66">
        <f ca="1">NOW()</f>
        <v>44848.553672685186</v>
      </c>
      <c r="B8" s="374"/>
      <c r="C8" s="374"/>
      <c r="D8" s="374"/>
      <c r="E8" s="374"/>
      <c r="F8" s="374"/>
      <c r="G8" s="374"/>
      <c r="H8" s="374"/>
      <c r="I8" s="374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H32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I32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1.75</v>
      </c>
    </row>
    <row r="26" spans="1:9" ht="18" x14ac:dyDescent="0.25">
      <c r="A26" s="4" t="s">
        <v>292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293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1">
        <f t="shared" ref="H27:H32" si="0">SUM(B27:G27)</f>
        <v>0</v>
      </c>
      <c r="I27" s="32">
        <f>H27*$I$25</f>
        <v>0</v>
      </c>
    </row>
    <row r="28" spans="1:9" ht="18" x14ac:dyDescent="0.25">
      <c r="A28" s="13" t="s">
        <v>294</v>
      </c>
      <c r="B28" s="35">
        <v>0</v>
      </c>
      <c r="C28" s="29"/>
      <c r="D28" s="29"/>
      <c r="E28" s="29"/>
      <c r="F28" s="29"/>
      <c r="G28" s="29"/>
      <c r="H28" s="31">
        <f t="shared" si="0"/>
        <v>0</v>
      </c>
      <c r="I28" s="32">
        <f>H28*$I$25</f>
        <v>0</v>
      </c>
    </row>
    <row r="29" spans="1:9" ht="18" x14ac:dyDescent="0.25">
      <c r="A29" s="13" t="s">
        <v>295</v>
      </c>
      <c r="B29" s="35">
        <v>0</v>
      </c>
      <c r="C29" s="29"/>
      <c r="D29" s="29"/>
      <c r="E29" s="29"/>
      <c r="F29" s="29"/>
      <c r="G29" s="29"/>
      <c r="H29" s="31">
        <f t="shared" si="0"/>
        <v>0</v>
      </c>
      <c r="I29" s="32">
        <f>H29*$I$25</f>
        <v>0</v>
      </c>
    </row>
    <row r="30" spans="1:9" ht="18" x14ac:dyDescent="0.25">
      <c r="A30" s="13" t="s">
        <v>296</v>
      </c>
      <c r="B30" s="35">
        <v>0</v>
      </c>
      <c r="C30" s="29"/>
      <c r="D30" s="29"/>
      <c r="E30" s="29"/>
      <c r="F30" s="29"/>
      <c r="G30" s="29"/>
      <c r="H30" s="31">
        <f t="shared" si="0"/>
        <v>0</v>
      </c>
      <c r="I30" s="32">
        <f>H30*$I$25</f>
        <v>0</v>
      </c>
    </row>
    <row r="31" spans="1:9" ht="18" x14ac:dyDescent="0.25">
      <c r="A31" s="13"/>
      <c r="B31" s="35">
        <v>0</v>
      </c>
      <c r="C31" s="29"/>
      <c r="D31" s="29"/>
      <c r="E31" s="29"/>
      <c r="F31" s="29"/>
      <c r="G31" s="29"/>
      <c r="H31" s="31">
        <f t="shared" si="0"/>
        <v>0</v>
      </c>
      <c r="I31" s="32">
        <f>H31*$I$25</f>
        <v>0</v>
      </c>
    </row>
    <row r="32" spans="1:9" ht="18" x14ac:dyDescent="0.25">
      <c r="A32" s="20" t="s">
        <v>1</v>
      </c>
      <c r="B32" s="31">
        <f t="shared" ref="B32:G32" si="1">SUM(B27:B31)</f>
        <v>0</v>
      </c>
      <c r="C32" s="37">
        <f t="shared" si="1"/>
        <v>0</v>
      </c>
      <c r="D32" s="37">
        <f t="shared" si="1"/>
        <v>0</v>
      </c>
      <c r="E32" s="37">
        <f t="shared" si="1"/>
        <v>0</v>
      </c>
      <c r="F32" s="37">
        <f t="shared" si="1"/>
        <v>0</v>
      </c>
      <c r="G32" s="37">
        <f t="shared" si="1"/>
        <v>0</v>
      </c>
      <c r="H32" s="31">
        <f t="shared" si="0"/>
        <v>0</v>
      </c>
      <c r="I32" s="32">
        <f>SUM(I27:I31)</f>
        <v>0</v>
      </c>
    </row>
    <row r="33" spans="1:9" ht="18" x14ac:dyDescent="0.25">
      <c r="A33" s="315"/>
      <c r="B33" s="315"/>
      <c r="C33" s="315"/>
      <c r="D33" s="315"/>
      <c r="E33" s="315"/>
      <c r="F33" s="315"/>
      <c r="G33" s="315"/>
      <c r="H33" s="315"/>
      <c r="I33" s="315"/>
    </row>
    <row r="34" spans="1:9" ht="18" x14ac:dyDescent="0.25">
      <c r="A34" s="301" t="s">
        <v>20</v>
      </c>
      <c r="B34" s="301"/>
      <c r="C34" s="301"/>
      <c r="D34" s="301"/>
      <c r="E34" s="301"/>
      <c r="F34" s="301"/>
      <c r="G34" s="301"/>
      <c r="H34" s="301"/>
      <c r="I34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34:I34"/>
    <mergeCell ref="A21:I21"/>
    <mergeCell ref="A22:I22"/>
    <mergeCell ref="A23:I23"/>
    <mergeCell ref="A24:I24"/>
    <mergeCell ref="A25:H25"/>
    <mergeCell ref="A33:I33"/>
  </mergeCells>
  <phoneticPr fontId="0" type="noConversion"/>
  <hyperlinks>
    <hyperlink ref="A23:I23" location="'Order Form'!A1" display="Back to Order Form" xr:uid="{00000000-0004-0000-2B00-000000000000}"/>
    <hyperlink ref="H6:I6" r:id="rId1" display="Email" xr:uid="{00000000-0004-0000-2B00-000001000000}"/>
    <hyperlink ref="A8" r:id="rId2" display="=@NOW()" xr:uid="{00000000-0004-0000-2B00-000002000000}"/>
  </hyperlinks>
  <pageMargins left="0.75" right="0.75" top="1" bottom="1" header="0.5" footer="0.5"/>
  <pageSetup scale="64" orientation="landscape" horizontalDpi="300" verticalDpi="300" r:id="rId3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0">
    <pageSetUpPr fitToPage="1"/>
  </sheetPr>
  <dimension ref="A1:I33"/>
  <sheetViews>
    <sheetView showZeros="0" topLeftCell="A17" workbookViewId="0">
      <selection activeCell="I26" sqref="I26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3.5703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632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66">
        <f ca="1">NOW()</f>
        <v>44848.553672685186</v>
      </c>
      <c r="B8" s="374"/>
      <c r="C8" s="374"/>
      <c r="D8" s="374"/>
      <c r="E8" s="374"/>
      <c r="F8" s="374"/>
      <c r="G8" s="374"/>
      <c r="H8" s="374"/>
      <c r="I8" s="374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H31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I31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6</v>
      </c>
    </row>
    <row r="26" spans="1:9" ht="18" x14ac:dyDescent="0.25">
      <c r="A26" s="4" t="s">
        <v>632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633</v>
      </c>
      <c r="B27" s="27">
        <v>0</v>
      </c>
      <c r="C27" s="28">
        <v>0</v>
      </c>
      <c r="D27" s="29">
        <v>0</v>
      </c>
      <c r="E27" s="29">
        <v>0</v>
      </c>
      <c r="F27" s="29">
        <v>0</v>
      </c>
      <c r="G27" s="28">
        <v>0</v>
      </c>
      <c r="H27" s="31">
        <f>SUM(B27:G27)</f>
        <v>0</v>
      </c>
      <c r="I27" s="32">
        <f>H27*$I$25</f>
        <v>0</v>
      </c>
    </row>
    <row r="28" spans="1:9" ht="18" x14ac:dyDescent="0.25">
      <c r="A28" s="13" t="s">
        <v>634</v>
      </c>
      <c r="B28" s="27">
        <v>0</v>
      </c>
      <c r="C28" s="28"/>
      <c r="D28" s="29">
        <v>0</v>
      </c>
      <c r="E28" s="29"/>
      <c r="F28" s="29"/>
      <c r="G28" s="28"/>
      <c r="H28" s="31">
        <f>SUM(B28:G28)</f>
        <v>0</v>
      </c>
      <c r="I28" s="32">
        <f>H28*$I$25</f>
        <v>0</v>
      </c>
    </row>
    <row r="29" spans="1:9" ht="18" x14ac:dyDescent="0.25">
      <c r="A29" s="13" t="s">
        <v>635</v>
      </c>
      <c r="B29" s="27">
        <v>0</v>
      </c>
      <c r="C29" s="28"/>
      <c r="D29" s="29">
        <v>0</v>
      </c>
      <c r="E29" s="29"/>
      <c r="F29" s="29"/>
      <c r="G29" s="28"/>
      <c r="H29" s="31">
        <f>SUM(B29:G29)</f>
        <v>0</v>
      </c>
      <c r="I29" s="32">
        <f>H29*$I$25</f>
        <v>0</v>
      </c>
    </row>
    <row r="30" spans="1:9" ht="18" x14ac:dyDescent="0.25">
      <c r="A30" s="13"/>
      <c r="B30" s="27">
        <v>0</v>
      </c>
      <c r="C30" s="28"/>
      <c r="D30" s="29">
        <v>0</v>
      </c>
      <c r="E30" s="29"/>
      <c r="F30" s="29"/>
      <c r="G30" s="28"/>
      <c r="H30" s="31">
        <f>SUM(B30:G30)</f>
        <v>0</v>
      </c>
      <c r="I30" s="32">
        <f>H30*$I$25</f>
        <v>0</v>
      </c>
    </row>
    <row r="31" spans="1:9" ht="18" x14ac:dyDescent="0.25">
      <c r="A31" s="20" t="s">
        <v>1</v>
      </c>
      <c r="B31" s="27">
        <f t="shared" ref="B31:I31" si="0">SUM(B27:B30)</f>
        <v>0</v>
      </c>
      <c r="C31" s="28">
        <f t="shared" si="0"/>
        <v>0</v>
      </c>
      <c r="D31" s="37">
        <f t="shared" si="0"/>
        <v>0</v>
      </c>
      <c r="E31" s="37">
        <f t="shared" si="0"/>
        <v>0</v>
      </c>
      <c r="F31" s="37">
        <f t="shared" si="0"/>
        <v>0</v>
      </c>
      <c r="G31" s="28">
        <f t="shared" si="0"/>
        <v>0</v>
      </c>
      <c r="H31" s="31">
        <f t="shared" si="0"/>
        <v>0</v>
      </c>
      <c r="I31" s="32">
        <f t="shared" si="0"/>
        <v>0</v>
      </c>
    </row>
    <row r="32" spans="1:9" ht="18" x14ac:dyDescent="0.25">
      <c r="A32" s="315"/>
      <c r="B32" s="315"/>
      <c r="C32" s="315"/>
      <c r="D32" s="315"/>
      <c r="E32" s="315"/>
      <c r="F32" s="315"/>
      <c r="G32" s="315"/>
      <c r="H32" s="315"/>
      <c r="I32" s="315"/>
    </row>
    <row r="33" spans="1:9" ht="18" x14ac:dyDescent="0.25">
      <c r="A33" s="301" t="s">
        <v>20</v>
      </c>
      <c r="B33" s="301"/>
      <c r="C33" s="301"/>
      <c r="D33" s="301"/>
      <c r="E33" s="301"/>
      <c r="F33" s="301"/>
      <c r="G33" s="301"/>
      <c r="H33" s="301"/>
      <c r="I33" s="301"/>
    </row>
  </sheetData>
  <mergeCells count="26">
    <mergeCell ref="A32:I32"/>
    <mergeCell ref="A33:I33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2C00-000000000000}"/>
    <hyperlink ref="H6:I6" r:id="rId1" display="Email" xr:uid="{00000000-0004-0000-2C00-000001000000}"/>
    <hyperlink ref="A8" r:id="rId2" display="=@NOW()" xr:uid="{00000000-0004-0000-2C00-000002000000}"/>
  </hyperlinks>
  <pageMargins left="0.75" right="0.75" top="1" bottom="1" header="0.5" footer="0.5"/>
  <pageSetup scale="65" orientation="landscape" horizontalDpi="4294967293" verticalDpi="0" r:id="rId3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1">
    <pageSetUpPr fitToPage="1"/>
  </sheetPr>
  <dimension ref="A1:I37"/>
  <sheetViews>
    <sheetView showZeros="0" topLeftCell="A13" workbookViewId="0">
      <selection activeCell="I25" sqref="I25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140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314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66">
        <f ca="1">NOW()</f>
        <v>44848.553672685186</v>
      </c>
      <c r="B8" s="374"/>
      <c r="C8" s="374"/>
      <c r="D8" s="374"/>
      <c r="E8" s="374"/>
      <c r="F8" s="374"/>
      <c r="G8" s="374"/>
      <c r="H8" s="374"/>
      <c r="I8" s="374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H35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I35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314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72" t="s">
        <v>315</v>
      </c>
      <c r="B27" s="51">
        <v>0</v>
      </c>
      <c r="C27" s="51">
        <v>0</v>
      </c>
      <c r="D27" s="29">
        <v>0</v>
      </c>
      <c r="E27" s="29">
        <v>0</v>
      </c>
      <c r="F27" s="29">
        <v>0</v>
      </c>
      <c r="G27" s="51">
        <v>0</v>
      </c>
      <c r="H27" s="37">
        <f>SUM(B27:G27)</f>
        <v>0</v>
      </c>
      <c r="I27" s="49">
        <f>H27*$I$25</f>
        <v>0</v>
      </c>
    </row>
    <row r="28" spans="1:9" ht="18" x14ac:dyDescent="0.25">
      <c r="A28" s="96" t="s">
        <v>316</v>
      </c>
      <c r="B28" s="51"/>
      <c r="C28" s="51"/>
      <c r="D28" s="29">
        <v>0</v>
      </c>
      <c r="E28" s="29"/>
      <c r="F28" s="29"/>
      <c r="G28" s="51"/>
      <c r="H28" s="37">
        <f t="shared" ref="H28:H34" si="0">SUM(B28:G28)</f>
        <v>0</v>
      </c>
      <c r="I28" s="49">
        <f t="shared" ref="I28:I34" si="1">H28*$I$25</f>
        <v>0</v>
      </c>
    </row>
    <row r="29" spans="1:9" ht="18" x14ac:dyDescent="0.25">
      <c r="A29" s="96" t="s">
        <v>79</v>
      </c>
      <c r="B29" s="51"/>
      <c r="C29" s="51"/>
      <c r="D29" s="29">
        <v>0</v>
      </c>
      <c r="E29" s="29"/>
      <c r="F29" s="29"/>
      <c r="G29" s="51"/>
      <c r="H29" s="37">
        <f t="shared" si="0"/>
        <v>0</v>
      </c>
      <c r="I29" s="49">
        <f t="shared" si="1"/>
        <v>0</v>
      </c>
    </row>
    <row r="30" spans="1:9" ht="18" x14ac:dyDescent="0.25">
      <c r="A30" s="96" t="s">
        <v>202</v>
      </c>
      <c r="B30" s="51"/>
      <c r="C30" s="51"/>
      <c r="D30" s="29">
        <v>0</v>
      </c>
      <c r="E30" s="29"/>
      <c r="F30" s="29"/>
      <c r="G30" s="51"/>
      <c r="H30" s="37">
        <f t="shared" si="0"/>
        <v>0</v>
      </c>
      <c r="I30" s="49">
        <f t="shared" si="1"/>
        <v>0</v>
      </c>
    </row>
    <row r="31" spans="1:9" ht="18" x14ac:dyDescent="0.25">
      <c r="A31" s="96" t="s">
        <v>203</v>
      </c>
      <c r="B31" s="51"/>
      <c r="C31" s="51"/>
      <c r="D31" s="29">
        <v>0</v>
      </c>
      <c r="E31" s="29"/>
      <c r="F31" s="29"/>
      <c r="G31" s="51"/>
      <c r="H31" s="37">
        <f t="shared" si="0"/>
        <v>0</v>
      </c>
      <c r="I31" s="49">
        <f t="shared" si="1"/>
        <v>0</v>
      </c>
    </row>
    <row r="32" spans="1:9" ht="18" x14ac:dyDescent="0.25">
      <c r="A32" s="96" t="s">
        <v>204</v>
      </c>
      <c r="B32" s="51"/>
      <c r="C32" s="51"/>
      <c r="D32" s="29">
        <v>0</v>
      </c>
      <c r="E32" s="29"/>
      <c r="F32" s="29"/>
      <c r="G32" s="51"/>
      <c r="H32" s="37">
        <f t="shared" si="0"/>
        <v>0</v>
      </c>
      <c r="I32" s="49">
        <f t="shared" si="1"/>
        <v>0</v>
      </c>
    </row>
    <row r="33" spans="1:9" ht="18" x14ac:dyDescent="0.25">
      <c r="A33" s="96" t="s">
        <v>205</v>
      </c>
      <c r="B33" s="51"/>
      <c r="C33" s="51"/>
      <c r="D33" s="29">
        <v>0</v>
      </c>
      <c r="E33" s="29"/>
      <c r="F33" s="29"/>
      <c r="G33" s="51"/>
      <c r="H33" s="37">
        <f t="shared" si="0"/>
        <v>0</v>
      </c>
      <c r="I33" s="49">
        <f t="shared" si="1"/>
        <v>0</v>
      </c>
    </row>
    <row r="34" spans="1:9" ht="18" x14ac:dyDescent="0.25">
      <c r="A34" s="96" t="s">
        <v>190</v>
      </c>
      <c r="B34" s="51"/>
      <c r="C34" s="51"/>
      <c r="D34" s="29">
        <v>0</v>
      </c>
      <c r="E34" s="29"/>
      <c r="F34" s="29"/>
      <c r="G34" s="51"/>
      <c r="H34" s="37">
        <f t="shared" si="0"/>
        <v>0</v>
      </c>
      <c r="I34" s="49">
        <f t="shared" si="1"/>
        <v>0</v>
      </c>
    </row>
    <row r="35" spans="1:9" ht="18" x14ac:dyDescent="0.25">
      <c r="A35" s="20" t="s">
        <v>1</v>
      </c>
      <c r="B35" s="50">
        <f t="shared" ref="B35:G35" si="2">SUM(B27:B34)</f>
        <v>0</v>
      </c>
      <c r="C35" s="51">
        <f t="shared" si="2"/>
        <v>0</v>
      </c>
      <c r="D35" s="37">
        <f t="shared" si="2"/>
        <v>0</v>
      </c>
      <c r="E35" s="37">
        <f t="shared" si="2"/>
        <v>0</v>
      </c>
      <c r="F35" s="37">
        <f t="shared" si="2"/>
        <v>0</v>
      </c>
      <c r="G35" s="28">
        <f t="shared" si="2"/>
        <v>0</v>
      </c>
      <c r="H35" s="31">
        <f>SUM(B35:G35)</f>
        <v>0</v>
      </c>
      <c r="I35" s="33">
        <f>SUM(I27:I34)</f>
        <v>0</v>
      </c>
    </row>
    <row r="36" spans="1:9" ht="18" x14ac:dyDescent="0.25">
      <c r="A36" s="315"/>
      <c r="B36" s="315"/>
      <c r="C36" s="315"/>
      <c r="D36" s="315"/>
      <c r="E36" s="315"/>
      <c r="F36" s="315"/>
      <c r="G36" s="315"/>
      <c r="H36" s="315"/>
      <c r="I36" s="315"/>
    </row>
    <row r="37" spans="1:9" ht="18" x14ac:dyDescent="0.25">
      <c r="A37" s="301" t="s">
        <v>20</v>
      </c>
      <c r="B37" s="301"/>
      <c r="C37" s="301"/>
      <c r="D37" s="301"/>
      <c r="E37" s="301"/>
      <c r="F37" s="301"/>
      <c r="G37" s="301"/>
      <c r="H37" s="301"/>
      <c r="I37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37:I37"/>
    <mergeCell ref="A21:I21"/>
    <mergeCell ref="A22:I22"/>
    <mergeCell ref="A23:I23"/>
    <mergeCell ref="A24:I24"/>
    <mergeCell ref="A25:H25"/>
    <mergeCell ref="A36:I36"/>
  </mergeCells>
  <phoneticPr fontId="0" type="noConversion"/>
  <hyperlinks>
    <hyperlink ref="A23:I23" location="'Order Form'!A1" display="Back to Order Form" xr:uid="{00000000-0004-0000-2D00-000000000000}"/>
    <hyperlink ref="H6:I6" r:id="rId1" display="Email" xr:uid="{00000000-0004-0000-2D00-000001000000}"/>
    <hyperlink ref="A8" r:id="rId2" display="=@NOW()" xr:uid="{00000000-0004-0000-2D00-000002000000}"/>
    <hyperlink ref="A27" r:id="rId3" xr:uid="{00000000-0004-0000-2D00-000003000000}"/>
  </hyperlinks>
  <pageMargins left="0.75" right="0.75" top="1" bottom="1" header="0.5" footer="0.5"/>
  <pageSetup scale="58" orientation="landscape" horizontalDpi="4294967293" verticalDpi="0" r:id="rId4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2">
    <pageSetUpPr fitToPage="1"/>
  </sheetPr>
  <dimension ref="A1:I58"/>
  <sheetViews>
    <sheetView showZeros="0" topLeftCell="A30" zoomScale="75" workbookViewId="0">
      <selection activeCell="I26" sqref="I26"/>
    </sheetView>
  </sheetViews>
  <sheetFormatPr defaultRowHeight="12.75" x14ac:dyDescent="0.2"/>
  <cols>
    <col min="1" max="1" width="88.7109375" customWidth="1"/>
    <col min="7" max="7" width="15.140625" customWidth="1"/>
    <col min="8" max="8" width="16.85546875" customWidth="1"/>
    <col min="9" max="9" width="46.42578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681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66">
        <f ca="1">NOW()</f>
        <v>44848.553672685186</v>
      </c>
      <c r="B8" s="374"/>
      <c r="C8" s="374"/>
      <c r="D8" s="374"/>
      <c r="E8" s="374"/>
      <c r="F8" s="374"/>
      <c r="G8" s="374"/>
      <c r="H8" s="374"/>
      <c r="I8" s="374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H56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I56</f>
        <v>0</v>
      </c>
    </row>
    <row r="16" spans="1:9" x14ac:dyDescent="0.2">
      <c r="A16" s="325" t="s">
        <v>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34">
        <v>2.5</v>
      </c>
    </row>
    <row r="26" spans="1:9" ht="18" x14ac:dyDescent="0.25">
      <c r="A26" s="4" t="s">
        <v>681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96" t="s">
        <v>757</v>
      </c>
      <c r="B27" s="12">
        <v>0</v>
      </c>
      <c r="C27" s="12"/>
      <c r="D27" s="12"/>
      <c r="E27" s="12"/>
      <c r="F27" s="12"/>
      <c r="G27" s="12"/>
      <c r="H27" s="12">
        <f>SUM(B27:G27)</f>
        <v>0</v>
      </c>
      <c r="I27" s="69">
        <f>H27*$I$25</f>
        <v>0</v>
      </c>
    </row>
    <row r="28" spans="1:9" ht="18" x14ac:dyDescent="0.25">
      <c r="A28" s="96" t="s">
        <v>758</v>
      </c>
      <c r="B28" s="12">
        <v>0</v>
      </c>
      <c r="C28" s="12"/>
      <c r="D28" s="12"/>
      <c r="E28" s="12"/>
      <c r="F28" s="12"/>
      <c r="G28" s="12"/>
      <c r="H28" s="12">
        <f t="shared" ref="H28:H55" si="0">SUM(B28:G28)</f>
        <v>0</v>
      </c>
      <c r="I28" s="69">
        <f t="shared" ref="I28:I55" si="1">H28*$I$25</f>
        <v>0</v>
      </c>
    </row>
    <row r="29" spans="1:9" ht="18" x14ac:dyDescent="0.25">
      <c r="A29" s="96" t="s">
        <v>759</v>
      </c>
      <c r="B29" s="12"/>
      <c r="C29" s="12"/>
      <c r="D29" s="12"/>
      <c r="E29" s="12"/>
      <c r="F29" s="12"/>
      <c r="G29" s="12"/>
      <c r="H29" s="12">
        <f t="shared" si="0"/>
        <v>0</v>
      </c>
      <c r="I29" s="69">
        <f t="shared" si="1"/>
        <v>0</v>
      </c>
    </row>
    <row r="30" spans="1:9" ht="18" x14ac:dyDescent="0.25">
      <c r="A30" s="96" t="s">
        <v>760</v>
      </c>
      <c r="B30" s="12"/>
      <c r="C30" s="12"/>
      <c r="D30" s="12"/>
      <c r="E30" s="12"/>
      <c r="F30" s="12"/>
      <c r="G30" s="12"/>
      <c r="H30" s="12">
        <f t="shared" si="0"/>
        <v>0</v>
      </c>
      <c r="I30" s="69">
        <f t="shared" si="1"/>
        <v>0</v>
      </c>
    </row>
    <row r="31" spans="1:9" ht="18" x14ac:dyDescent="0.25">
      <c r="A31" s="96" t="s">
        <v>761</v>
      </c>
      <c r="B31" s="12"/>
      <c r="C31" s="12"/>
      <c r="D31" s="12"/>
      <c r="E31" s="12"/>
      <c r="F31" s="12"/>
      <c r="G31" s="12"/>
      <c r="H31" s="12">
        <f t="shared" si="0"/>
        <v>0</v>
      </c>
      <c r="I31" s="69">
        <f t="shared" si="1"/>
        <v>0</v>
      </c>
    </row>
    <row r="32" spans="1:9" ht="18" x14ac:dyDescent="0.25">
      <c r="A32" s="96" t="s">
        <v>762</v>
      </c>
      <c r="B32" s="12"/>
      <c r="C32" s="12"/>
      <c r="D32" s="12"/>
      <c r="E32" s="12"/>
      <c r="F32" s="12"/>
      <c r="G32" s="12"/>
      <c r="H32" s="12">
        <f t="shared" si="0"/>
        <v>0</v>
      </c>
      <c r="I32" s="69">
        <f t="shared" si="1"/>
        <v>0</v>
      </c>
    </row>
    <row r="33" spans="1:9" ht="18" x14ac:dyDescent="0.25">
      <c r="A33" s="96" t="s">
        <v>763</v>
      </c>
      <c r="B33" s="12"/>
      <c r="C33" s="12"/>
      <c r="D33" s="12"/>
      <c r="E33" s="12"/>
      <c r="F33" s="12"/>
      <c r="G33" s="12"/>
      <c r="H33" s="12">
        <f t="shared" si="0"/>
        <v>0</v>
      </c>
      <c r="I33" s="69">
        <f t="shared" si="1"/>
        <v>0</v>
      </c>
    </row>
    <row r="34" spans="1:9" ht="18" x14ac:dyDescent="0.25">
      <c r="A34" s="96" t="s">
        <v>764</v>
      </c>
      <c r="B34" s="12"/>
      <c r="C34" s="12"/>
      <c r="D34" s="12"/>
      <c r="E34" s="12"/>
      <c r="F34" s="12"/>
      <c r="G34" s="12"/>
      <c r="H34" s="12">
        <f t="shared" si="0"/>
        <v>0</v>
      </c>
      <c r="I34" s="69">
        <f t="shared" si="1"/>
        <v>0</v>
      </c>
    </row>
    <row r="35" spans="1:9" ht="18" x14ac:dyDescent="0.25">
      <c r="A35" s="96" t="s">
        <v>765</v>
      </c>
      <c r="B35" s="12"/>
      <c r="C35" s="12"/>
      <c r="D35" s="12"/>
      <c r="E35" s="12"/>
      <c r="F35" s="12"/>
      <c r="G35" s="12"/>
      <c r="H35" s="12">
        <f t="shared" si="0"/>
        <v>0</v>
      </c>
      <c r="I35" s="69">
        <f t="shared" si="1"/>
        <v>0</v>
      </c>
    </row>
    <row r="36" spans="1:9" ht="18" x14ac:dyDescent="0.25">
      <c r="A36" s="96" t="s">
        <v>766</v>
      </c>
      <c r="B36" s="12"/>
      <c r="C36" s="12"/>
      <c r="D36" s="12"/>
      <c r="E36" s="12"/>
      <c r="F36" s="12"/>
      <c r="G36" s="12"/>
      <c r="H36" s="12">
        <f t="shared" si="0"/>
        <v>0</v>
      </c>
      <c r="I36" s="69">
        <f t="shared" si="1"/>
        <v>0</v>
      </c>
    </row>
    <row r="37" spans="1:9" ht="18" x14ac:dyDescent="0.25">
      <c r="A37" s="96" t="s">
        <v>767</v>
      </c>
      <c r="B37" s="12"/>
      <c r="C37" s="12"/>
      <c r="D37" s="12"/>
      <c r="E37" s="12"/>
      <c r="F37" s="12"/>
      <c r="G37" s="12"/>
      <c r="H37" s="12">
        <f t="shared" si="0"/>
        <v>0</v>
      </c>
      <c r="I37" s="69">
        <f t="shared" si="1"/>
        <v>0</v>
      </c>
    </row>
    <row r="38" spans="1:9" ht="18" x14ac:dyDescent="0.25">
      <c r="A38" s="96" t="s">
        <v>768</v>
      </c>
      <c r="B38" s="12"/>
      <c r="C38" s="12"/>
      <c r="D38" s="12"/>
      <c r="E38" s="12"/>
      <c r="F38" s="12"/>
      <c r="G38" s="12"/>
      <c r="H38" s="12">
        <f t="shared" si="0"/>
        <v>0</v>
      </c>
      <c r="I38" s="69">
        <f t="shared" si="1"/>
        <v>0</v>
      </c>
    </row>
    <row r="39" spans="1:9" ht="18" x14ac:dyDescent="0.25">
      <c r="A39" s="96" t="s">
        <v>769</v>
      </c>
      <c r="B39" s="12"/>
      <c r="C39" s="12"/>
      <c r="D39" s="12"/>
      <c r="E39" s="12"/>
      <c r="F39" s="12"/>
      <c r="G39" s="12"/>
      <c r="H39" s="12">
        <f t="shared" si="0"/>
        <v>0</v>
      </c>
      <c r="I39" s="69">
        <f t="shared" si="1"/>
        <v>0</v>
      </c>
    </row>
    <row r="40" spans="1:9" ht="18" x14ac:dyDescent="0.25">
      <c r="A40" s="96" t="s">
        <v>770</v>
      </c>
      <c r="B40" s="12"/>
      <c r="C40" s="12"/>
      <c r="D40" s="12"/>
      <c r="E40" s="12"/>
      <c r="F40" s="12"/>
      <c r="G40" s="12"/>
      <c r="H40" s="12">
        <f t="shared" si="0"/>
        <v>0</v>
      </c>
      <c r="I40" s="69">
        <f t="shared" si="1"/>
        <v>0</v>
      </c>
    </row>
    <row r="41" spans="1:9" ht="18" x14ac:dyDescent="0.25">
      <c r="A41" s="96" t="s">
        <v>771</v>
      </c>
      <c r="B41" s="12"/>
      <c r="C41" s="12"/>
      <c r="D41" s="12"/>
      <c r="E41" s="12"/>
      <c r="F41" s="12"/>
      <c r="G41" s="12"/>
      <c r="H41" s="12">
        <f t="shared" si="0"/>
        <v>0</v>
      </c>
      <c r="I41" s="69">
        <f t="shared" si="1"/>
        <v>0</v>
      </c>
    </row>
    <row r="42" spans="1:9" ht="18" x14ac:dyDescent="0.25">
      <c r="A42" s="96" t="s">
        <v>772</v>
      </c>
      <c r="B42" s="12"/>
      <c r="C42" s="12"/>
      <c r="D42" s="12"/>
      <c r="E42" s="12"/>
      <c r="F42" s="12"/>
      <c r="G42" s="12"/>
      <c r="H42" s="12">
        <f t="shared" si="0"/>
        <v>0</v>
      </c>
      <c r="I42" s="69">
        <f t="shared" si="1"/>
        <v>0</v>
      </c>
    </row>
    <row r="43" spans="1:9" ht="18" x14ac:dyDescent="0.25">
      <c r="A43" s="96" t="s">
        <v>773</v>
      </c>
      <c r="B43" s="12"/>
      <c r="C43" s="12"/>
      <c r="D43" s="12"/>
      <c r="E43" s="12"/>
      <c r="F43" s="12"/>
      <c r="G43" s="12"/>
      <c r="H43" s="12">
        <f t="shared" si="0"/>
        <v>0</v>
      </c>
      <c r="I43" s="69">
        <f t="shared" si="1"/>
        <v>0</v>
      </c>
    </row>
    <row r="44" spans="1:9" ht="18" x14ac:dyDescent="0.25">
      <c r="A44" s="96" t="s">
        <v>774</v>
      </c>
      <c r="B44" s="12"/>
      <c r="C44" s="12"/>
      <c r="D44" s="12"/>
      <c r="E44" s="12"/>
      <c r="F44" s="12"/>
      <c r="G44" s="12"/>
      <c r="H44" s="12">
        <f t="shared" si="0"/>
        <v>0</v>
      </c>
      <c r="I44" s="69">
        <f t="shared" si="1"/>
        <v>0</v>
      </c>
    </row>
    <row r="45" spans="1:9" ht="18" x14ac:dyDescent="0.25">
      <c r="A45" s="96" t="s">
        <v>775</v>
      </c>
      <c r="B45" s="12"/>
      <c r="C45" s="12"/>
      <c r="D45" s="12"/>
      <c r="E45" s="12"/>
      <c r="F45" s="12"/>
      <c r="G45" s="12"/>
      <c r="H45" s="12">
        <f t="shared" si="0"/>
        <v>0</v>
      </c>
      <c r="I45" s="69">
        <f t="shared" si="1"/>
        <v>0</v>
      </c>
    </row>
    <row r="46" spans="1:9" ht="18" x14ac:dyDescent="0.25">
      <c r="A46" s="96" t="s">
        <v>776</v>
      </c>
      <c r="B46" s="12"/>
      <c r="C46" s="12"/>
      <c r="D46" s="12"/>
      <c r="E46" s="12"/>
      <c r="F46" s="12"/>
      <c r="G46" s="12"/>
      <c r="H46" s="12">
        <f t="shared" si="0"/>
        <v>0</v>
      </c>
      <c r="I46" s="69">
        <f t="shared" si="1"/>
        <v>0</v>
      </c>
    </row>
    <row r="47" spans="1:9" ht="18" x14ac:dyDescent="0.25">
      <c r="A47" s="96" t="s">
        <v>777</v>
      </c>
      <c r="B47" s="12"/>
      <c r="C47" s="12"/>
      <c r="D47" s="12"/>
      <c r="E47" s="12"/>
      <c r="F47" s="12"/>
      <c r="G47" s="12"/>
      <c r="H47" s="12">
        <f t="shared" si="0"/>
        <v>0</v>
      </c>
      <c r="I47" s="69">
        <f t="shared" si="1"/>
        <v>0</v>
      </c>
    </row>
    <row r="48" spans="1:9" ht="18" x14ac:dyDescent="0.25">
      <c r="A48" s="96" t="s">
        <v>778</v>
      </c>
      <c r="B48" s="12"/>
      <c r="C48" s="12"/>
      <c r="D48" s="12"/>
      <c r="E48" s="12"/>
      <c r="F48" s="12"/>
      <c r="G48" s="12"/>
      <c r="H48" s="12">
        <f t="shared" si="0"/>
        <v>0</v>
      </c>
      <c r="I48" s="69">
        <f t="shared" si="1"/>
        <v>0</v>
      </c>
    </row>
    <row r="49" spans="1:9" ht="18" x14ac:dyDescent="0.25">
      <c r="A49" s="96" t="s">
        <v>779</v>
      </c>
      <c r="B49" s="12"/>
      <c r="C49" s="12"/>
      <c r="D49" s="12"/>
      <c r="E49" s="12"/>
      <c r="F49" s="12"/>
      <c r="G49" s="12"/>
      <c r="H49" s="12">
        <f t="shared" si="0"/>
        <v>0</v>
      </c>
      <c r="I49" s="69">
        <f t="shared" si="1"/>
        <v>0</v>
      </c>
    </row>
    <row r="50" spans="1:9" ht="18" x14ac:dyDescent="0.25">
      <c r="A50" s="96" t="s">
        <v>780</v>
      </c>
      <c r="B50" s="12"/>
      <c r="C50" s="12"/>
      <c r="D50" s="12"/>
      <c r="E50" s="12"/>
      <c r="F50" s="12"/>
      <c r="G50" s="12"/>
      <c r="H50" s="12">
        <f t="shared" si="0"/>
        <v>0</v>
      </c>
      <c r="I50" s="69">
        <f t="shared" si="1"/>
        <v>0</v>
      </c>
    </row>
    <row r="51" spans="1:9" ht="18" x14ac:dyDescent="0.25">
      <c r="A51" s="96" t="s">
        <v>781</v>
      </c>
      <c r="B51" s="12"/>
      <c r="C51" s="12"/>
      <c r="D51" s="12"/>
      <c r="E51" s="12"/>
      <c r="F51" s="12"/>
      <c r="G51" s="12"/>
      <c r="H51" s="12">
        <f t="shared" si="0"/>
        <v>0</v>
      </c>
      <c r="I51" s="69">
        <f t="shared" si="1"/>
        <v>0</v>
      </c>
    </row>
    <row r="52" spans="1:9" ht="18" x14ac:dyDescent="0.25">
      <c r="A52" s="96" t="s">
        <v>782</v>
      </c>
      <c r="B52" s="12"/>
      <c r="C52" s="12"/>
      <c r="D52" s="12"/>
      <c r="E52" s="12"/>
      <c r="F52" s="12"/>
      <c r="G52" s="12"/>
      <c r="H52" s="12">
        <f t="shared" si="0"/>
        <v>0</v>
      </c>
      <c r="I52" s="69">
        <f t="shared" si="1"/>
        <v>0</v>
      </c>
    </row>
    <row r="53" spans="1:9" ht="18" x14ac:dyDescent="0.25">
      <c r="A53" s="96" t="s">
        <v>783</v>
      </c>
      <c r="B53" s="12"/>
      <c r="C53" s="12"/>
      <c r="D53" s="12"/>
      <c r="E53" s="12"/>
      <c r="F53" s="12"/>
      <c r="G53" s="12"/>
      <c r="H53" s="12">
        <f t="shared" si="0"/>
        <v>0</v>
      </c>
      <c r="I53" s="69">
        <f t="shared" si="1"/>
        <v>0</v>
      </c>
    </row>
    <row r="54" spans="1:9" ht="18" x14ac:dyDescent="0.25">
      <c r="A54" s="96" t="s">
        <v>683</v>
      </c>
      <c r="B54" s="12"/>
      <c r="C54" s="12"/>
      <c r="D54" s="12"/>
      <c r="E54" s="12"/>
      <c r="F54" s="12"/>
      <c r="G54" s="12"/>
      <c r="H54" s="12">
        <f t="shared" si="0"/>
        <v>0</v>
      </c>
      <c r="I54" s="69">
        <f t="shared" si="1"/>
        <v>0</v>
      </c>
    </row>
    <row r="55" spans="1:9" ht="18" x14ac:dyDescent="0.25">
      <c r="A55" s="96" t="s">
        <v>784</v>
      </c>
      <c r="B55" s="12"/>
      <c r="C55" s="12"/>
      <c r="D55" s="12"/>
      <c r="E55" s="12"/>
      <c r="F55" s="12"/>
      <c r="G55" s="12"/>
      <c r="H55" s="12">
        <f t="shared" si="0"/>
        <v>0</v>
      </c>
      <c r="I55" s="69">
        <f t="shared" si="1"/>
        <v>0</v>
      </c>
    </row>
    <row r="56" spans="1:9" ht="18" x14ac:dyDescent="0.25">
      <c r="A56" s="20" t="s">
        <v>1</v>
      </c>
      <c r="B56" s="31">
        <f>SUM(B27:B55)</f>
        <v>0</v>
      </c>
      <c r="C56" s="31">
        <f t="shared" ref="C56:I56" si="2">SUM(C27:C55)</f>
        <v>0</v>
      </c>
      <c r="D56" s="31">
        <f t="shared" si="2"/>
        <v>0</v>
      </c>
      <c r="E56" s="31">
        <f t="shared" si="2"/>
        <v>0</v>
      </c>
      <c r="F56" s="31">
        <f t="shared" si="2"/>
        <v>0</v>
      </c>
      <c r="G56" s="31">
        <f t="shared" si="2"/>
        <v>0</v>
      </c>
      <c r="H56" s="31">
        <f t="shared" si="2"/>
        <v>0</v>
      </c>
      <c r="I56" s="49">
        <f t="shared" si="2"/>
        <v>0</v>
      </c>
    </row>
    <row r="57" spans="1:9" ht="18" x14ac:dyDescent="0.25">
      <c r="A57" s="315"/>
      <c r="B57" s="315"/>
      <c r="C57" s="315"/>
      <c r="D57" s="315"/>
      <c r="E57" s="315"/>
      <c r="F57" s="315"/>
      <c r="G57" s="315"/>
      <c r="H57" s="315"/>
      <c r="I57" s="315"/>
    </row>
    <row r="58" spans="1:9" ht="18" x14ac:dyDescent="0.25">
      <c r="A58" s="301" t="s">
        <v>20</v>
      </c>
      <c r="B58" s="301"/>
      <c r="C58" s="301"/>
      <c r="D58" s="301"/>
      <c r="E58" s="301"/>
      <c r="F58" s="301"/>
      <c r="G58" s="301"/>
      <c r="H58" s="301"/>
      <c r="I58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58:I58"/>
    <mergeCell ref="A21:I21"/>
    <mergeCell ref="A22:I22"/>
    <mergeCell ref="A23:I23"/>
    <mergeCell ref="A24:I24"/>
    <mergeCell ref="A25:H25"/>
    <mergeCell ref="A57:I57"/>
  </mergeCells>
  <phoneticPr fontId="0" type="noConversion"/>
  <hyperlinks>
    <hyperlink ref="A23:I23" location="'Order Form'!A1" display="Back to Order Form" xr:uid="{00000000-0004-0000-2E00-000000000000}"/>
    <hyperlink ref="H6:I6" r:id="rId1" display="Email" xr:uid="{00000000-0004-0000-2E00-000001000000}"/>
    <hyperlink ref="A8" r:id="rId2" display="=@NOW()" xr:uid="{00000000-0004-0000-2E00-000002000000}"/>
  </hyperlinks>
  <pageMargins left="0.75" right="0.75" top="1" bottom="1" header="0.5" footer="0.5"/>
  <pageSetup scale="74" fitToHeight="2" orientation="landscape" horizontalDpi="4294967293" verticalDpi="0" r:id="rId3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3">
    <pageSetUpPr fitToPage="1"/>
  </sheetPr>
  <dimension ref="A1:I43"/>
  <sheetViews>
    <sheetView showZeros="0" topLeftCell="A18" workbookViewId="0">
      <selection activeCell="I25" sqref="I25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28515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51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66">
        <f ca="1">NOW()</f>
        <v>44848.553672685186</v>
      </c>
      <c r="B8" s="374"/>
      <c r="C8" s="374"/>
      <c r="D8" s="374"/>
      <c r="E8" s="374"/>
      <c r="F8" s="374"/>
      <c r="G8" s="374"/>
      <c r="H8" s="374"/>
      <c r="I8" s="374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H41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I41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51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303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1">
        <f t="shared" ref="H27:H40" si="0">SUM(B27:G27)</f>
        <v>0</v>
      </c>
      <c r="I27" s="32">
        <f>H27*$I$25</f>
        <v>0</v>
      </c>
    </row>
    <row r="28" spans="1:9" ht="18" x14ac:dyDescent="0.25">
      <c r="A28" s="13" t="s">
        <v>304</v>
      </c>
      <c r="B28" s="35">
        <v>0</v>
      </c>
      <c r="C28" s="29"/>
      <c r="D28" s="29"/>
      <c r="E28" s="29"/>
      <c r="F28" s="29"/>
      <c r="G28" s="29"/>
      <c r="H28" s="31">
        <f t="shared" si="0"/>
        <v>0</v>
      </c>
      <c r="I28" s="32">
        <f t="shared" ref="I28:I40" si="1">H28*$I$25</f>
        <v>0</v>
      </c>
    </row>
    <row r="29" spans="1:9" ht="18" x14ac:dyDescent="0.25">
      <c r="A29" s="13" t="s">
        <v>305</v>
      </c>
      <c r="B29" s="35">
        <v>0</v>
      </c>
      <c r="C29" s="29"/>
      <c r="D29" s="29"/>
      <c r="E29" s="29"/>
      <c r="F29" s="29"/>
      <c r="G29" s="29"/>
      <c r="H29" s="31">
        <f t="shared" si="0"/>
        <v>0</v>
      </c>
      <c r="I29" s="32">
        <f t="shared" si="1"/>
        <v>0</v>
      </c>
    </row>
    <row r="30" spans="1:9" ht="18" x14ac:dyDescent="0.25">
      <c r="A30" s="13" t="s">
        <v>306</v>
      </c>
      <c r="B30" s="35">
        <v>0</v>
      </c>
      <c r="C30" s="29"/>
      <c r="D30" s="29"/>
      <c r="E30" s="29"/>
      <c r="F30" s="29"/>
      <c r="G30" s="29"/>
      <c r="H30" s="31">
        <f t="shared" si="0"/>
        <v>0</v>
      </c>
      <c r="I30" s="32">
        <f t="shared" si="1"/>
        <v>0</v>
      </c>
    </row>
    <row r="31" spans="1:9" ht="18" x14ac:dyDescent="0.25">
      <c r="A31" s="13" t="s">
        <v>109</v>
      </c>
      <c r="B31" s="35">
        <v>0</v>
      </c>
      <c r="C31" s="29">
        <v>0</v>
      </c>
      <c r="D31" s="29"/>
      <c r="E31" s="29"/>
      <c r="F31" s="29"/>
      <c r="G31" s="29"/>
      <c r="H31" s="31">
        <f t="shared" si="0"/>
        <v>0</v>
      </c>
      <c r="I31" s="32">
        <f t="shared" si="1"/>
        <v>0</v>
      </c>
    </row>
    <row r="32" spans="1:9" ht="18" x14ac:dyDescent="0.25">
      <c r="A32" s="13" t="s">
        <v>307</v>
      </c>
      <c r="B32" s="35">
        <v>0</v>
      </c>
      <c r="C32" s="29"/>
      <c r="D32" s="29"/>
      <c r="E32" s="29">
        <v>0</v>
      </c>
      <c r="F32" s="29"/>
      <c r="G32" s="29"/>
      <c r="H32" s="31">
        <f t="shared" si="0"/>
        <v>0</v>
      </c>
      <c r="I32" s="32">
        <f t="shared" si="1"/>
        <v>0</v>
      </c>
    </row>
    <row r="33" spans="1:9" ht="18" x14ac:dyDescent="0.25">
      <c r="A33" s="13" t="s">
        <v>111</v>
      </c>
      <c r="B33" s="35">
        <v>0</v>
      </c>
      <c r="C33" s="29"/>
      <c r="D33" s="29"/>
      <c r="E33" s="29"/>
      <c r="F33" s="29"/>
      <c r="G33" s="29"/>
      <c r="H33" s="31">
        <f t="shared" si="0"/>
        <v>0</v>
      </c>
      <c r="I33" s="32">
        <f t="shared" si="1"/>
        <v>0</v>
      </c>
    </row>
    <row r="34" spans="1:9" ht="18" x14ac:dyDescent="0.25">
      <c r="A34" s="13" t="s">
        <v>308</v>
      </c>
      <c r="B34" s="35">
        <v>0</v>
      </c>
      <c r="C34" s="29"/>
      <c r="D34" s="29"/>
      <c r="E34" s="29"/>
      <c r="F34" s="29"/>
      <c r="G34" s="29"/>
      <c r="H34" s="31">
        <f t="shared" si="0"/>
        <v>0</v>
      </c>
      <c r="I34" s="32">
        <f t="shared" si="1"/>
        <v>0</v>
      </c>
    </row>
    <row r="35" spans="1:9" ht="18" x14ac:dyDescent="0.25">
      <c r="A35" s="13" t="s">
        <v>309</v>
      </c>
      <c r="B35" s="35">
        <v>0</v>
      </c>
      <c r="C35" s="29"/>
      <c r="D35" s="29"/>
      <c r="E35" s="29"/>
      <c r="F35" s="29"/>
      <c r="G35" s="29">
        <v>0</v>
      </c>
      <c r="H35" s="31">
        <f t="shared" si="0"/>
        <v>0</v>
      </c>
      <c r="I35" s="32">
        <f t="shared" si="1"/>
        <v>0</v>
      </c>
    </row>
    <row r="36" spans="1:9" ht="18" x14ac:dyDescent="0.25">
      <c r="A36" s="13" t="s">
        <v>310</v>
      </c>
      <c r="B36" s="35">
        <v>0</v>
      </c>
      <c r="C36" s="29"/>
      <c r="D36" s="29"/>
      <c r="E36" s="29"/>
      <c r="F36" s="29"/>
      <c r="G36" s="29">
        <v>0</v>
      </c>
      <c r="H36" s="31">
        <f t="shared" si="0"/>
        <v>0</v>
      </c>
      <c r="I36" s="32">
        <f t="shared" si="1"/>
        <v>0</v>
      </c>
    </row>
    <row r="37" spans="1:9" ht="18" x14ac:dyDescent="0.25">
      <c r="A37" s="13" t="s">
        <v>311</v>
      </c>
      <c r="B37" s="35">
        <v>0</v>
      </c>
      <c r="C37" s="29"/>
      <c r="D37" s="29"/>
      <c r="E37" s="29"/>
      <c r="F37" s="29"/>
      <c r="G37" s="29"/>
      <c r="H37" s="31">
        <f t="shared" si="0"/>
        <v>0</v>
      </c>
      <c r="I37" s="32">
        <f t="shared" si="1"/>
        <v>0</v>
      </c>
    </row>
    <row r="38" spans="1:9" ht="18" x14ac:dyDescent="0.25">
      <c r="A38" s="13" t="s">
        <v>312</v>
      </c>
      <c r="B38" s="35">
        <v>0</v>
      </c>
      <c r="C38" s="29"/>
      <c r="D38" s="29"/>
      <c r="E38" s="29">
        <v>0</v>
      </c>
      <c r="F38" s="29"/>
      <c r="G38" s="29"/>
      <c r="H38" s="31">
        <f t="shared" si="0"/>
        <v>0</v>
      </c>
      <c r="I38" s="32">
        <f t="shared" si="1"/>
        <v>0</v>
      </c>
    </row>
    <row r="39" spans="1:9" ht="18" x14ac:dyDescent="0.25">
      <c r="A39" s="13" t="s">
        <v>313</v>
      </c>
      <c r="B39" s="35">
        <v>0</v>
      </c>
      <c r="C39" s="29"/>
      <c r="D39" s="29"/>
      <c r="E39" s="29"/>
      <c r="F39" s="29">
        <v>0</v>
      </c>
      <c r="G39" s="29"/>
      <c r="H39" s="31">
        <f t="shared" si="0"/>
        <v>0</v>
      </c>
      <c r="I39" s="32">
        <f t="shared" si="1"/>
        <v>0</v>
      </c>
    </row>
    <row r="40" spans="1:9" ht="18" x14ac:dyDescent="0.25">
      <c r="A40" s="13" t="s">
        <v>119</v>
      </c>
      <c r="B40" s="35">
        <v>0</v>
      </c>
      <c r="C40" s="29"/>
      <c r="D40" s="29">
        <v>0</v>
      </c>
      <c r="E40" s="29"/>
      <c r="F40" s="29"/>
      <c r="G40" s="29"/>
      <c r="H40" s="31">
        <f t="shared" si="0"/>
        <v>0</v>
      </c>
      <c r="I40" s="32">
        <f t="shared" si="1"/>
        <v>0</v>
      </c>
    </row>
    <row r="41" spans="1:9" ht="18" x14ac:dyDescent="0.25">
      <c r="A41" s="20" t="s">
        <v>1</v>
      </c>
      <c r="B41" s="31">
        <f t="shared" ref="B41:G41" si="2">SUM(B27:B40)</f>
        <v>0</v>
      </c>
      <c r="C41" s="37">
        <f t="shared" si="2"/>
        <v>0</v>
      </c>
      <c r="D41" s="37">
        <f t="shared" si="2"/>
        <v>0</v>
      </c>
      <c r="E41" s="37">
        <f t="shared" si="2"/>
        <v>0</v>
      </c>
      <c r="F41" s="37">
        <f t="shared" si="2"/>
        <v>0</v>
      </c>
      <c r="G41" s="37">
        <f t="shared" si="2"/>
        <v>0</v>
      </c>
      <c r="H41" s="31">
        <f>SUM(B41:G41)</f>
        <v>0</v>
      </c>
      <c r="I41" s="32">
        <f>SUM(I27:I40)</f>
        <v>0</v>
      </c>
    </row>
    <row r="42" spans="1:9" ht="18" x14ac:dyDescent="0.25">
      <c r="A42" s="315"/>
      <c r="B42" s="315"/>
      <c r="C42" s="315"/>
      <c r="D42" s="315"/>
      <c r="E42" s="315"/>
      <c r="F42" s="315"/>
      <c r="G42" s="315"/>
      <c r="H42" s="315"/>
      <c r="I42" s="315"/>
    </row>
    <row r="43" spans="1:9" ht="18" x14ac:dyDescent="0.25">
      <c r="A43" s="301" t="s">
        <v>20</v>
      </c>
      <c r="B43" s="301"/>
      <c r="C43" s="301"/>
      <c r="D43" s="301"/>
      <c r="E43" s="301"/>
      <c r="F43" s="301"/>
      <c r="G43" s="301"/>
      <c r="H43" s="301"/>
      <c r="I43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43:I43"/>
    <mergeCell ref="A21:I21"/>
    <mergeCell ref="A22:I22"/>
    <mergeCell ref="A23:I23"/>
    <mergeCell ref="A24:I24"/>
    <mergeCell ref="A25:H25"/>
    <mergeCell ref="A42:I42"/>
  </mergeCells>
  <phoneticPr fontId="0" type="noConversion"/>
  <hyperlinks>
    <hyperlink ref="A23:I23" location="'Order Form'!A1" display="Back to Order Form" xr:uid="{00000000-0004-0000-2F00-000000000000}"/>
    <hyperlink ref="H6:I6" r:id="rId1" display="Email" xr:uid="{00000000-0004-0000-2F00-000001000000}"/>
    <hyperlink ref="A8" r:id="rId2" display="=@NOW()" xr:uid="{00000000-0004-0000-2F00-000002000000}"/>
  </hyperlinks>
  <pageMargins left="0.75" right="0.75" top="1" bottom="1" header="0.5" footer="0.5"/>
  <pageSetup scale="72" fitToHeight="2" orientation="landscape" horizontalDpi="4294967293" verticalDpi="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42"/>
  <sheetViews>
    <sheetView showZeros="0" topLeftCell="A15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39.28515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27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20.100000000000001" customHeight="1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20.100000000000001" customHeight="1" x14ac:dyDescent="0.25">
      <c r="A8" s="294">
        <f ca="1">NOW()</f>
        <v>44848.553672685186</v>
      </c>
      <c r="B8" s="300"/>
      <c r="C8" s="300"/>
      <c r="D8" s="300"/>
      <c r="E8" s="300"/>
      <c r="F8" s="300"/>
      <c r="G8" s="300"/>
      <c r="H8" s="300"/>
      <c r="I8" s="300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93" t="str">
        <f>'Order Form'!B25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H39</f>
        <v>0</v>
      </c>
    </row>
    <row r="15" spans="1:9" ht="18" x14ac:dyDescent="0.25">
      <c r="A15" s="23" t="s">
        <v>8</v>
      </c>
      <c r="B15" s="290" t="str">
        <f>'Order Form'!B29</f>
        <v xml:space="preserve"> </v>
      </c>
      <c r="C15" s="290"/>
      <c r="D15" s="290"/>
      <c r="E15" s="290"/>
      <c r="F15" s="290"/>
      <c r="G15" s="290"/>
      <c r="H15" s="22" t="s">
        <v>81</v>
      </c>
      <c r="I15" s="25">
        <f>I39</f>
        <v>0</v>
      </c>
    </row>
    <row r="16" spans="1:9" ht="18" customHeight="1" x14ac:dyDescent="0.2">
      <c r="A16" s="325" t="s">
        <v>693</v>
      </c>
      <c r="B16" s="325" t="s">
        <v>4</v>
      </c>
      <c r="C16" s="325"/>
      <c r="D16" s="325"/>
      <c r="E16" s="325"/>
      <c r="F16" s="325"/>
      <c r="G16" s="325"/>
      <c r="H16" s="325"/>
      <c r="I16" s="325"/>
    </row>
    <row r="17" spans="1:9" ht="18" customHeight="1" x14ac:dyDescent="0.2">
      <c r="A17" s="325"/>
      <c r="B17" s="325"/>
      <c r="C17" s="325"/>
      <c r="D17" s="325"/>
      <c r="E17" s="325"/>
      <c r="F17" s="325"/>
      <c r="G17" s="325"/>
      <c r="H17" s="325"/>
      <c r="I17" s="325"/>
    </row>
    <row r="18" spans="1:9" ht="18" customHeight="1" x14ac:dyDescent="0.2">
      <c r="A18" s="325"/>
      <c r="B18" s="325"/>
      <c r="C18" s="325"/>
      <c r="D18" s="325"/>
      <c r="E18" s="325"/>
      <c r="F18" s="325"/>
      <c r="G18" s="325"/>
      <c r="H18" s="325"/>
      <c r="I18" s="325"/>
    </row>
    <row r="19" spans="1:9" ht="18" customHeight="1" x14ac:dyDescent="0.2">
      <c r="A19" s="325"/>
      <c r="B19" s="325"/>
      <c r="C19" s="325"/>
      <c r="D19" s="325"/>
      <c r="E19" s="325"/>
      <c r="F19" s="325"/>
      <c r="G19" s="325"/>
      <c r="H19" s="325"/>
      <c r="I19" s="325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77" t="s">
        <v>21</v>
      </c>
      <c r="B23" s="277"/>
      <c r="C23" s="277"/>
      <c r="D23" s="277"/>
      <c r="E23" s="277"/>
      <c r="F23" s="277"/>
      <c r="G23" s="277"/>
      <c r="H23" s="277"/>
      <c r="I23" s="277"/>
    </row>
    <row r="24" spans="1:9" ht="18" x14ac:dyDescent="0.25">
      <c r="A24" s="276"/>
      <c r="B24" s="276"/>
      <c r="C24" s="276"/>
      <c r="D24" s="276"/>
      <c r="E24" s="276"/>
      <c r="F24" s="276"/>
      <c r="G24" s="276"/>
      <c r="H24" s="276"/>
      <c r="I24" s="276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34">
        <v>1</v>
      </c>
    </row>
    <row r="26" spans="1:9" ht="18" x14ac:dyDescent="0.25">
      <c r="A26" s="4" t="s">
        <v>27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>
        <v>12</v>
      </c>
      <c r="H26" s="162" t="s">
        <v>15</v>
      </c>
      <c r="I26" s="163" t="s">
        <v>16</v>
      </c>
    </row>
    <row r="27" spans="1:9" ht="18" x14ac:dyDescent="0.25">
      <c r="A27" s="13" t="s">
        <v>83</v>
      </c>
      <c r="B27" s="35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19">
        <f>SUM(B27:G27)</f>
        <v>0</v>
      </c>
      <c r="I27" s="9">
        <f>H27*$I$25</f>
        <v>0</v>
      </c>
    </row>
    <row r="28" spans="1:9" ht="18" x14ac:dyDescent="0.25">
      <c r="A28" s="13" t="s">
        <v>84</v>
      </c>
      <c r="B28" s="35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19">
        <f t="shared" ref="H28:H38" si="0">SUM(B28:G28)</f>
        <v>0</v>
      </c>
      <c r="I28" s="9">
        <f t="shared" ref="I28:I38" si="1">H28*$I$25</f>
        <v>0</v>
      </c>
    </row>
    <row r="29" spans="1:9" ht="18" x14ac:dyDescent="0.25">
      <c r="A29" s="13" t="s">
        <v>85</v>
      </c>
      <c r="B29" s="35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19">
        <f t="shared" si="0"/>
        <v>0</v>
      </c>
      <c r="I29" s="9">
        <f t="shared" si="1"/>
        <v>0</v>
      </c>
    </row>
    <row r="30" spans="1:9" ht="18" x14ac:dyDescent="0.25">
      <c r="A30" s="13" t="s">
        <v>86</v>
      </c>
      <c r="B30" s="35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19">
        <f t="shared" si="0"/>
        <v>0</v>
      </c>
      <c r="I30" s="9">
        <f t="shared" si="1"/>
        <v>0</v>
      </c>
    </row>
    <row r="31" spans="1:9" ht="18" x14ac:dyDescent="0.25">
      <c r="A31" s="13" t="s">
        <v>87</v>
      </c>
      <c r="B31" s="35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19">
        <f t="shared" si="0"/>
        <v>0</v>
      </c>
      <c r="I31" s="9">
        <f t="shared" si="1"/>
        <v>0</v>
      </c>
    </row>
    <row r="32" spans="1:9" ht="18" x14ac:dyDescent="0.25">
      <c r="A32" s="13" t="s">
        <v>88</v>
      </c>
      <c r="B32" s="35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19">
        <f t="shared" si="0"/>
        <v>0</v>
      </c>
      <c r="I32" s="9">
        <f t="shared" si="1"/>
        <v>0</v>
      </c>
    </row>
    <row r="33" spans="1:9" ht="18" x14ac:dyDescent="0.25">
      <c r="A33" s="13" t="s">
        <v>89</v>
      </c>
      <c r="B33" s="35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19">
        <f t="shared" si="0"/>
        <v>0</v>
      </c>
      <c r="I33" s="9">
        <f t="shared" si="1"/>
        <v>0</v>
      </c>
    </row>
    <row r="34" spans="1:9" x14ac:dyDescent="0.25">
      <c r="A34" s="13" t="s">
        <v>90</v>
      </c>
      <c r="B34" s="35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19">
        <f t="shared" si="0"/>
        <v>0</v>
      </c>
      <c r="I34" s="9">
        <f t="shared" si="1"/>
        <v>0</v>
      </c>
    </row>
    <row r="35" spans="1:9" ht="18" x14ac:dyDescent="0.25">
      <c r="A35" s="13" t="s">
        <v>91</v>
      </c>
      <c r="B35" s="35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19">
        <f t="shared" si="0"/>
        <v>0</v>
      </c>
      <c r="I35" s="9">
        <f t="shared" si="1"/>
        <v>0</v>
      </c>
    </row>
    <row r="36" spans="1:9" ht="18" x14ac:dyDescent="0.25">
      <c r="A36" s="13" t="s">
        <v>92</v>
      </c>
      <c r="B36" s="35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19">
        <f t="shared" si="0"/>
        <v>0</v>
      </c>
      <c r="I36" s="9">
        <f t="shared" si="1"/>
        <v>0</v>
      </c>
    </row>
    <row r="37" spans="1:9" ht="18" x14ac:dyDescent="0.25">
      <c r="A37" s="13" t="s">
        <v>93</v>
      </c>
      <c r="B37" s="35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19">
        <f t="shared" si="0"/>
        <v>0</v>
      </c>
      <c r="I37" s="9">
        <f t="shared" si="1"/>
        <v>0</v>
      </c>
    </row>
    <row r="38" spans="1:9" ht="18" x14ac:dyDescent="0.25">
      <c r="A38" s="13" t="s">
        <v>94</v>
      </c>
      <c r="B38" s="35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19">
        <f t="shared" si="0"/>
        <v>0</v>
      </c>
      <c r="I38" s="9">
        <f t="shared" si="1"/>
        <v>0</v>
      </c>
    </row>
    <row r="39" spans="1:9" ht="18" x14ac:dyDescent="0.25">
      <c r="A39" s="20" t="s">
        <v>1</v>
      </c>
      <c r="B39" s="19">
        <f t="shared" ref="B39:G39" si="2">SUM(B27:B38)</f>
        <v>0</v>
      </c>
      <c r="C39" s="12">
        <f t="shared" si="2"/>
        <v>0</v>
      </c>
      <c r="D39" s="12">
        <f t="shared" si="2"/>
        <v>0</v>
      </c>
      <c r="E39" s="12">
        <f t="shared" si="2"/>
        <v>0</v>
      </c>
      <c r="F39" s="12">
        <f t="shared" si="2"/>
        <v>0</v>
      </c>
      <c r="G39" s="12">
        <f t="shared" si="2"/>
        <v>0</v>
      </c>
      <c r="H39" s="19">
        <f>SUM(B39:G39)</f>
        <v>0</v>
      </c>
      <c r="I39" s="9">
        <f>SUM(I27:I38)</f>
        <v>0</v>
      </c>
    </row>
    <row r="40" spans="1:9" ht="18" x14ac:dyDescent="0.25">
      <c r="A40" s="315"/>
      <c r="B40" s="315"/>
      <c r="C40" s="315"/>
      <c r="D40" s="315"/>
      <c r="E40" s="315"/>
      <c r="F40" s="315"/>
      <c r="G40" s="315"/>
      <c r="H40" s="315"/>
      <c r="I40" s="315"/>
    </row>
    <row r="41" spans="1:9" ht="18" x14ac:dyDescent="0.25">
      <c r="A41" s="301" t="s">
        <v>20</v>
      </c>
      <c r="B41" s="301"/>
      <c r="C41" s="301"/>
      <c r="D41" s="301"/>
      <c r="E41" s="301"/>
      <c r="F41" s="301"/>
      <c r="G41" s="301"/>
      <c r="H41" s="301"/>
      <c r="I41" s="301"/>
    </row>
    <row r="42" spans="1:9" ht="18" x14ac:dyDescent="0.25">
      <c r="A42" s="297"/>
      <c r="B42" s="297"/>
      <c r="C42" s="297"/>
      <c r="D42" s="297"/>
      <c r="E42" s="297"/>
      <c r="F42" s="297"/>
      <c r="G42" s="297"/>
      <c r="H42" s="297"/>
      <c r="I42" s="297"/>
    </row>
  </sheetData>
  <mergeCells count="27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21:I21"/>
    <mergeCell ref="A22:I22"/>
    <mergeCell ref="A23:I23"/>
    <mergeCell ref="A24:I24"/>
    <mergeCell ref="A25:H25"/>
    <mergeCell ref="A41:I41"/>
    <mergeCell ref="A42:I42"/>
    <mergeCell ref="A40:I40"/>
  </mergeCells>
  <phoneticPr fontId="0" type="noConversion"/>
  <hyperlinks>
    <hyperlink ref="A23:I23" location="'Order Form'!A1" display="Back to Order Form" xr:uid="{00000000-0004-0000-0400-000000000000}"/>
    <hyperlink ref="H6:I6" r:id="rId1" display="Email" xr:uid="{00000000-0004-0000-0400-000001000000}"/>
    <hyperlink ref="A8" r:id="rId2" display="=@NOW()" xr:uid="{00000000-0004-0000-0400-000002000000}"/>
  </hyperlinks>
  <pageMargins left="0.75" right="0.75" top="1" bottom="1" header="0.5" footer="0.5"/>
  <pageSetup scale="60" orientation="landscape" horizontalDpi="4294967293" verticalDpi="0" r:id="rId3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4">
    <pageSetUpPr fitToPage="1"/>
  </sheetPr>
  <dimension ref="A1:J33"/>
  <sheetViews>
    <sheetView showZeros="0" topLeftCell="A19" workbookViewId="0">
      <selection activeCell="I26" sqref="I26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3.5703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671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">
        <v>4</v>
      </c>
      <c r="C10" s="288"/>
      <c r="D10" s="288"/>
      <c r="E10" s="288"/>
      <c r="F10" s="288"/>
      <c r="G10" s="288"/>
      <c r="H10" s="22" t="s">
        <v>680</v>
      </c>
      <c r="I10" s="21" t="s">
        <v>4</v>
      </c>
    </row>
    <row r="11" spans="1:9" ht="18" x14ac:dyDescent="0.25">
      <c r="A11" s="23" t="s">
        <v>676</v>
      </c>
      <c r="B11" s="288" t="s">
        <v>618</v>
      </c>
      <c r="C11" s="288"/>
      <c r="D11" s="288"/>
      <c r="E11" s="288"/>
      <c r="F11" s="288"/>
      <c r="G11" s="288"/>
      <c r="H11" s="22" t="s">
        <v>25</v>
      </c>
      <c r="I11" s="21" t="s">
        <v>4</v>
      </c>
    </row>
    <row r="12" spans="1:9" ht="18" x14ac:dyDescent="0.25">
      <c r="A12" s="23"/>
      <c r="B12" s="288" t="s">
        <v>4</v>
      </c>
      <c r="C12" s="288"/>
      <c r="D12" s="288"/>
      <c r="E12" s="288"/>
      <c r="F12" s="288"/>
      <c r="G12" s="288"/>
      <c r="H12" s="22" t="s">
        <v>12</v>
      </c>
      <c r="I12" s="21" t="s">
        <v>4</v>
      </c>
    </row>
    <row r="13" spans="1:9" ht="18" x14ac:dyDescent="0.25">
      <c r="A13" s="23" t="s">
        <v>2</v>
      </c>
      <c r="B13" s="288" t="s">
        <v>4</v>
      </c>
      <c r="C13" s="288"/>
      <c r="D13" s="288"/>
      <c r="E13" s="288"/>
      <c r="F13" s="288"/>
      <c r="G13" s="288"/>
      <c r="H13" s="22" t="s">
        <v>13</v>
      </c>
      <c r="I13" s="21" t="s">
        <v>4</v>
      </c>
    </row>
    <row r="14" spans="1:9" ht="18" x14ac:dyDescent="0.25">
      <c r="A14" s="23" t="s">
        <v>678</v>
      </c>
      <c r="B14" s="288" t="s">
        <v>4</v>
      </c>
      <c r="C14" s="288"/>
      <c r="D14" s="288"/>
      <c r="E14" s="288"/>
      <c r="F14" s="288"/>
      <c r="G14" s="288"/>
      <c r="H14" s="22" t="s">
        <v>14</v>
      </c>
      <c r="I14" s="24">
        <f>H31</f>
        <v>0</v>
      </c>
    </row>
    <row r="15" spans="1:9" ht="18" x14ac:dyDescent="0.25">
      <c r="A15" s="23" t="s">
        <v>8</v>
      </c>
      <c r="B15" s="288" t="s">
        <v>4</v>
      </c>
      <c r="C15" s="288"/>
      <c r="D15" s="288"/>
      <c r="E15" s="288"/>
      <c r="F15" s="288"/>
      <c r="G15" s="288"/>
      <c r="H15" s="22" t="s">
        <v>81</v>
      </c>
      <c r="I15" s="25">
        <f>I31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10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10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10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10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10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10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10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10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10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2.5</v>
      </c>
    </row>
    <row r="26" spans="1:10" ht="18" x14ac:dyDescent="0.25">
      <c r="A26" s="4" t="s">
        <v>671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10" ht="18" x14ac:dyDescent="0.25">
      <c r="A27" s="13" t="s">
        <v>672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>H27*$I$25</f>
        <v>0</v>
      </c>
      <c r="J27">
        <f>SUM(B27:H27)</f>
        <v>0</v>
      </c>
    </row>
    <row r="28" spans="1:10" ht="18" x14ac:dyDescent="0.25">
      <c r="A28" s="13" t="s">
        <v>673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7">
        <f>SUM(B28:G28)</f>
        <v>0</v>
      </c>
      <c r="I28" s="49">
        <f>H28*$I$25</f>
        <v>0</v>
      </c>
      <c r="J28">
        <f>SUM(B28:H28)</f>
        <v>0</v>
      </c>
    </row>
    <row r="29" spans="1:10" ht="18" x14ac:dyDescent="0.25">
      <c r="A29" s="13" t="s">
        <v>674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7">
        <f>SUM(B29:G29)</f>
        <v>0</v>
      </c>
      <c r="I29" s="49">
        <f>H29*$I$25</f>
        <v>0</v>
      </c>
      <c r="J29">
        <f>SUM(B29:H29)</f>
        <v>0</v>
      </c>
    </row>
    <row r="30" spans="1:10" ht="18" x14ac:dyDescent="0.25">
      <c r="A30" s="13"/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7">
        <f>SUM(B30:G30)</f>
        <v>0</v>
      </c>
      <c r="I30" s="49">
        <f>H30*$I$25</f>
        <v>0</v>
      </c>
      <c r="J30">
        <f>SUM(B30:H30)</f>
        <v>0</v>
      </c>
    </row>
    <row r="31" spans="1:10" ht="18" x14ac:dyDescent="0.25">
      <c r="A31" s="20" t="s">
        <v>1</v>
      </c>
      <c r="B31" s="31">
        <f>SUM(B27:B30)</f>
        <v>0</v>
      </c>
      <c r="C31" s="31">
        <v>0</v>
      </c>
      <c r="D31" s="31">
        <f>SUM(D27:D30)</f>
        <v>0</v>
      </c>
      <c r="E31" s="31">
        <f>SUM(E27:E30)</f>
        <v>0</v>
      </c>
      <c r="F31" s="31">
        <f>SUM(F27:F30)</f>
        <v>0</v>
      </c>
      <c r="G31" s="31">
        <f>SUM(G27:G30)</f>
        <v>0</v>
      </c>
      <c r="H31" s="37">
        <f>SUM(B31:G31)</f>
        <v>0</v>
      </c>
      <c r="I31" s="49">
        <f>H31*$I$25</f>
        <v>0</v>
      </c>
      <c r="J31" s="63">
        <f>SUM(B31:H31)</f>
        <v>0</v>
      </c>
    </row>
    <row r="32" spans="1:10" ht="18" x14ac:dyDescent="0.25">
      <c r="A32" s="315"/>
      <c r="B32" s="315"/>
      <c r="C32" s="315"/>
      <c r="D32" s="315"/>
      <c r="E32" s="315"/>
      <c r="F32" s="315"/>
      <c r="G32" s="315"/>
      <c r="H32" s="315"/>
      <c r="I32" s="315"/>
    </row>
    <row r="33" spans="1:9" ht="18" x14ac:dyDescent="0.25">
      <c r="A33" s="301" t="s">
        <v>20</v>
      </c>
      <c r="B33" s="301"/>
      <c r="C33" s="301"/>
      <c r="D33" s="301"/>
      <c r="E33" s="301"/>
      <c r="F33" s="301"/>
      <c r="G33" s="301"/>
      <c r="H33" s="301"/>
      <c r="I33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33:I33"/>
    <mergeCell ref="A21:I21"/>
    <mergeCell ref="A22:I22"/>
    <mergeCell ref="A23:I23"/>
    <mergeCell ref="A24:I24"/>
    <mergeCell ref="A25:H25"/>
    <mergeCell ref="A32:I32"/>
  </mergeCells>
  <phoneticPr fontId="0" type="noConversion"/>
  <hyperlinks>
    <hyperlink ref="A23:I23" location="'Order Form'!A1" display="Back to Order Form" xr:uid="{00000000-0004-0000-3000-000000000000}"/>
    <hyperlink ref="H6:I6" r:id="rId1" display="Email" xr:uid="{00000000-0004-0000-3000-000001000000}"/>
    <hyperlink ref="A8" r:id="rId2" display="=@NOW()" xr:uid="{00000000-0004-0000-3000-000002000000}"/>
  </hyperlinks>
  <pageMargins left="0.75" right="0.75" top="1" bottom="1" header="0.5" footer="0.5"/>
  <pageSetup scale="69" fitToHeight="2" orientation="landscape" horizontalDpi="4294967293" verticalDpi="0" r:id="rId3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5">
    <pageSetUpPr fitToPage="1"/>
  </sheetPr>
  <dimension ref="A1:I38"/>
  <sheetViews>
    <sheetView showZeros="0" topLeftCell="A16" workbookViewId="0">
      <selection activeCell="H29" sqref="H29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5703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52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H36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I36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</v>
      </c>
    </row>
    <row r="26" spans="1:9" ht="18" x14ac:dyDescent="0.25">
      <c r="A26" s="4" t="s">
        <v>52</v>
      </c>
      <c r="B26" s="6">
        <v>6</v>
      </c>
      <c r="C26" s="6">
        <v>8</v>
      </c>
      <c r="D26" s="6">
        <v>10</v>
      </c>
      <c r="E26" s="6">
        <v>12</v>
      </c>
      <c r="F26" s="6">
        <v>14</v>
      </c>
      <c r="G26" s="6">
        <v>16</v>
      </c>
      <c r="H26" s="6" t="s">
        <v>15</v>
      </c>
      <c r="I26" s="7" t="s">
        <v>16</v>
      </c>
    </row>
    <row r="27" spans="1:9" ht="18" x14ac:dyDescent="0.25">
      <c r="A27" s="13" t="s">
        <v>78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f>SUM(B27:G27)</f>
        <v>0</v>
      </c>
      <c r="I27" s="52">
        <f>H27*$I$25</f>
        <v>0</v>
      </c>
    </row>
    <row r="28" spans="1:9" ht="18" x14ac:dyDescent="0.25">
      <c r="A28" s="13" t="s">
        <v>79</v>
      </c>
      <c r="B28" s="29">
        <v>0</v>
      </c>
      <c r="C28" s="29"/>
      <c r="D28" s="29"/>
      <c r="E28" s="29"/>
      <c r="F28" s="29"/>
      <c r="G28" s="29"/>
      <c r="H28" s="29">
        <f t="shared" ref="H28:H35" si="0">SUM(B28:G28)</f>
        <v>0</v>
      </c>
      <c r="I28" s="52">
        <f t="shared" ref="I28:I35" si="1">H28*$I$25</f>
        <v>0</v>
      </c>
    </row>
    <row r="29" spans="1:9" ht="18" x14ac:dyDescent="0.25">
      <c r="A29" s="13" t="s">
        <v>317</v>
      </c>
      <c r="B29" s="29">
        <v>0</v>
      </c>
      <c r="C29" s="29"/>
      <c r="D29" s="29"/>
      <c r="E29" s="29"/>
      <c r="F29" s="29"/>
      <c r="G29" s="29"/>
      <c r="H29" s="29">
        <f t="shared" si="0"/>
        <v>0</v>
      </c>
      <c r="I29" s="52">
        <f t="shared" si="1"/>
        <v>0</v>
      </c>
    </row>
    <row r="30" spans="1:9" ht="18" x14ac:dyDescent="0.25">
      <c r="A30" s="13" t="s">
        <v>202</v>
      </c>
      <c r="B30" s="29">
        <v>0</v>
      </c>
      <c r="C30" s="29"/>
      <c r="D30" s="29"/>
      <c r="E30" s="29"/>
      <c r="F30" s="29"/>
      <c r="G30" s="29"/>
      <c r="H30" s="29">
        <f t="shared" si="0"/>
        <v>0</v>
      </c>
      <c r="I30" s="52">
        <f t="shared" si="1"/>
        <v>0</v>
      </c>
    </row>
    <row r="31" spans="1:9" ht="18" x14ac:dyDescent="0.25">
      <c r="A31" s="13" t="s">
        <v>318</v>
      </c>
      <c r="B31" s="29">
        <v>0</v>
      </c>
      <c r="C31" s="29"/>
      <c r="D31" s="29"/>
      <c r="E31" s="29"/>
      <c r="F31" s="29"/>
      <c r="G31" s="29"/>
      <c r="H31" s="29">
        <f t="shared" si="0"/>
        <v>0</v>
      </c>
      <c r="I31" s="52">
        <f t="shared" si="1"/>
        <v>0</v>
      </c>
    </row>
    <row r="32" spans="1:9" ht="18" x14ac:dyDescent="0.25">
      <c r="A32" s="13" t="s">
        <v>319</v>
      </c>
      <c r="B32" s="29">
        <v>0</v>
      </c>
      <c r="C32" s="29"/>
      <c r="D32" s="29"/>
      <c r="E32" s="29"/>
      <c r="F32" s="29"/>
      <c r="G32" s="29"/>
      <c r="H32" s="29">
        <f t="shared" si="0"/>
        <v>0</v>
      </c>
      <c r="I32" s="52">
        <f t="shared" si="1"/>
        <v>0</v>
      </c>
    </row>
    <row r="33" spans="1:9" ht="18" x14ac:dyDescent="0.25">
      <c r="A33" s="13" t="s">
        <v>320</v>
      </c>
      <c r="B33" s="29">
        <v>0</v>
      </c>
      <c r="C33" s="29"/>
      <c r="D33" s="29"/>
      <c r="E33" s="29"/>
      <c r="F33" s="29">
        <v>0</v>
      </c>
      <c r="G33" s="29"/>
      <c r="H33" s="29">
        <f t="shared" si="0"/>
        <v>0</v>
      </c>
      <c r="I33" s="52">
        <f t="shared" si="1"/>
        <v>0</v>
      </c>
    </row>
    <row r="34" spans="1:9" ht="18" x14ac:dyDescent="0.25">
      <c r="A34" s="13" t="s">
        <v>99</v>
      </c>
      <c r="B34" s="29">
        <v>0</v>
      </c>
      <c r="C34" s="29"/>
      <c r="D34" s="29"/>
      <c r="E34" s="29"/>
      <c r="F34" s="29"/>
      <c r="G34" s="29"/>
      <c r="H34" s="29">
        <f t="shared" si="0"/>
        <v>0</v>
      </c>
      <c r="I34" s="52">
        <f t="shared" si="1"/>
        <v>0</v>
      </c>
    </row>
    <row r="35" spans="1:9" ht="18" x14ac:dyDescent="0.25">
      <c r="A35" s="13"/>
      <c r="B35" s="29">
        <v>0</v>
      </c>
      <c r="C35" s="29"/>
      <c r="D35" s="29"/>
      <c r="E35" s="29"/>
      <c r="F35" s="29"/>
      <c r="G35" s="29"/>
      <c r="H35" s="29">
        <f t="shared" si="0"/>
        <v>0</v>
      </c>
      <c r="I35" s="52">
        <f t="shared" si="1"/>
        <v>0</v>
      </c>
    </row>
    <row r="36" spans="1:9" ht="18" x14ac:dyDescent="0.25">
      <c r="A36" s="20" t="s">
        <v>1</v>
      </c>
      <c r="B36" s="35">
        <f t="shared" ref="B36:G36" si="2">SUM(B27:B35)</f>
        <v>0</v>
      </c>
      <c r="C36" s="29">
        <f t="shared" si="2"/>
        <v>0</v>
      </c>
      <c r="D36" s="29">
        <f t="shared" si="2"/>
        <v>0</v>
      </c>
      <c r="E36" s="29">
        <f t="shared" si="2"/>
        <v>0</v>
      </c>
      <c r="F36" s="29">
        <f t="shared" si="2"/>
        <v>0</v>
      </c>
      <c r="G36" s="29">
        <f t="shared" si="2"/>
        <v>0</v>
      </c>
      <c r="H36" s="35">
        <f>SUM(B36:G36)</f>
        <v>0</v>
      </c>
      <c r="I36" s="53">
        <f>SUM(I27:I35)</f>
        <v>0</v>
      </c>
    </row>
    <row r="37" spans="1:9" ht="18" x14ac:dyDescent="0.25">
      <c r="A37" s="315"/>
      <c r="B37" s="315"/>
      <c r="C37" s="315"/>
      <c r="D37" s="315"/>
      <c r="E37" s="315"/>
      <c r="F37" s="315"/>
      <c r="G37" s="315"/>
      <c r="H37" s="315"/>
      <c r="I37" s="315"/>
    </row>
    <row r="38" spans="1:9" ht="18" x14ac:dyDescent="0.25">
      <c r="A38" s="301" t="s">
        <v>20</v>
      </c>
      <c r="B38" s="301"/>
      <c r="C38" s="301"/>
      <c r="D38" s="301"/>
      <c r="E38" s="301"/>
      <c r="F38" s="301"/>
      <c r="G38" s="301"/>
      <c r="H38" s="301"/>
      <c r="I38" s="301"/>
    </row>
  </sheetData>
  <mergeCells count="26">
    <mergeCell ref="A37:I37"/>
    <mergeCell ref="A38:I38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3100-000000000000}"/>
    <hyperlink ref="H6:I6" r:id="rId1" display="Email" xr:uid="{00000000-0004-0000-3100-000001000000}"/>
    <hyperlink ref="A8" r:id="rId2" display="=@NOW()" xr:uid="{00000000-0004-0000-3100-000002000000}"/>
  </hyperlinks>
  <pageMargins left="0.75" right="0.75" top="1" bottom="1" header="0.5" footer="0.5"/>
  <pageSetup scale="72" fitToHeight="2" orientation="landscape" horizontalDpi="4294967293" verticalDpi="0" r:id="rId3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46">
    <pageSetUpPr fitToPage="1"/>
  </sheetPr>
  <dimension ref="A1:I41"/>
  <sheetViews>
    <sheetView showZeros="0" topLeftCell="A19" workbookViewId="0">
      <selection activeCell="I26" sqref="I26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9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53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H39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I39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700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748</v>
      </c>
      <c r="B27" s="12"/>
      <c r="C27" s="12"/>
      <c r="D27" s="12"/>
      <c r="E27" s="12"/>
      <c r="F27" s="12"/>
      <c r="G27" s="12"/>
      <c r="H27" s="12"/>
      <c r="I27" s="114"/>
    </row>
    <row r="28" spans="1:9" ht="18" x14ac:dyDescent="0.25">
      <c r="A28" s="13" t="s">
        <v>321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7">
        <f t="shared" ref="H28:H38" si="0">SUM(B28:G28)</f>
        <v>0</v>
      </c>
      <c r="I28" s="49">
        <f>H28*$I$25</f>
        <v>0</v>
      </c>
    </row>
    <row r="29" spans="1:9" ht="18" x14ac:dyDescent="0.25">
      <c r="A29" s="13" t="s">
        <v>322</v>
      </c>
      <c r="B29" s="29">
        <v>0</v>
      </c>
      <c r="C29" s="29"/>
      <c r="D29" s="29"/>
      <c r="E29" s="29"/>
      <c r="F29" s="29"/>
      <c r="G29" s="29"/>
      <c r="H29" s="37">
        <f t="shared" si="0"/>
        <v>0</v>
      </c>
      <c r="I29" s="49">
        <f t="shared" ref="I29:I38" si="1">H29*$I$25</f>
        <v>0</v>
      </c>
    </row>
    <row r="30" spans="1:9" ht="18" x14ac:dyDescent="0.25">
      <c r="A30" s="13" t="s">
        <v>323</v>
      </c>
      <c r="B30" s="29">
        <v>0</v>
      </c>
      <c r="C30" s="29"/>
      <c r="D30" s="29"/>
      <c r="E30" s="29"/>
      <c r="F30" s="29"/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324</v>
      </c>
      <c r="B31" s="29">
        <v>0</v>
      </c>
      <c r="C31" s="29"/>
      <c r="D31" s="29"/>
      <c r="E31" s="29"/>
      <c r="F31" s="29"/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325</v>
      </c>
      <c r="B32" s="29">
        <v>0</v>
      </c>
      <c r="C32" s="29"/>
      <c r="D32" s="29"/>
      <c r="E32" s="29"/>
      <c r="F32" s="29"/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326</v>
      </c>
      <c r="B33" s="29">
        <v>0</v>
      </c>
      <c r="C33" s="29"/>
      <c r="D33" s="29"/>
      <c r="E33" s="29"/>
      <c r="F33" s="29"/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13" t="s">
        <v>327</v>
      </c>
      <c r="B34" s="29">
        <v>0</v>
      </c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13" t="s">
        <v>328</v>
      </c>
      <c r="B35" s="29">
        <v>0</v>
      </c>
      <c r="C35" s="29"/>
      <c r="D35" s="29"/>
      <c r="E35" s="29"/>
      <c r="F35" s="29"/>
      <c r="G35" s="29"/>
      <c r="H35" s="37">
        <f t="shared" si="0"/>
        <v>0</v>
      </c>
      <c r="I35" s="49">
        <f t="shared" si="1"/>
        <v>0</v>
      </c>
    </row>
    <row r="36" spans="1:9" ht="18" x14ac:dyDescent="0.25">
      <c r="A36" s="13" t="s">
        <v>329</v>
      </c>
      <c r="B36" s="29">
        <v>0</v>
      </c>
      <c r="C36" s="29"/>
      <c r="D36" s="29"/>
      <c r="E36" s="29"/>
      <c r="F36" s="29"/>
      <c r="G36" s="29"/>
      <c r="H36" s="37">
        <f t="shared" si="0"/>
        <v>0</v>
      </c>
      <c r="I36" s="49">
        <f t="shared" si="1"/>
        <v>0</v>
      </c>
    </row>
    <row r="37" spans="1:9" ht="18" x14ac:dyDescent="0.25">
      <c r="A37" s="13" t="s">
        <v>330</v>
      </c>
      <c r="B37" s="29">
        <v>0</v>
      </c>
      <c r="C37" s="29"/>
      <c r="D37" s="29"/>
      <c r="E37" s="29">
        <v>0</v>
      </c>
      <c r="F37" s="29"/>
      <c r="G37" s="29"/>
      <c r="H37" s="37">
        <f t="shared" si="0"/>
        <v>0</v>
      </c>
      <c r="I37" s="49">
        <f t="shared" si="1"/>
        <v>0</v>
      </c>
    </row>
    <row r="38" spans="1:9" ht="18" x14ac:dyDescent="0.25">
      <c r="A38" s="13" t="s">
        <v>331</v>
      </c>
      <c r="B38" s="29">
        <v>0</v>
      </c>
      <c r="C38" s="29"/>
      <c r="D38" s="29"/>
      <c r="E38" s="29"/>
      <c r="F38" s="29"/>
      <c r="G38" s="29"/>
      <c r="H38" s="37">
        <f t="shared" si="0"/>
        <v>0</v>
      </c>
      <c r="I38" s="49">
        <f t="shared" si="1"/>
        <v>0</v>
      </c>
    </row>
    <row r="39" spans="1:9" ht="18" x14ac:dyDescent="0.25">
      <c r="A39" s="20" t="s">
        <v>1</v>
      </c>
      <c r="B39" s="31">
        <f t="shared" ref="B39:G39" si="2">SUM(B28:B38)</f>
        <v>0</v>
      </c>
      <c r="C39" s="37">
        <f t="shared" si="2"/>
        <v>0</v>
      </c>
      <c r="D39" s="37">
        <f t="shared" si="2"/>
        <v>0</v>
      </c>
      <c r="E39" s="37">
        <f t="shared" si="2"/>
        <v>0</v>
      </c>
      <c r="F39" s="37">
        <f t="shared" si="2"/>
        <v>0</v>
      </c>
      <c r="G39" s="37">
        <f t="shared" si="2"/>
        <v>0</v>
      </c>
      <c r="H39" s="31">
        <f>SUM(B39:G39)</f>
        <v>0</v>
      </c>
      <c r="I39" s="33">
        <f>SUM(I28:I38)</f>
        <v>0</v>
      </c>
    </row>
    <row r="40" spans="1:9" ht="18" x14ac:dyDescent="0.25">
      <c r="A40" s="315"/>
      <c r="B40" s="315"/>
      <c r="C40" s="315"/>
      <c r="D40" s="315"/>
      <c r="E40" s="315"/>
      <c r="F40" s="315"/>
      <c r="G40" s="315"/>
      <c r="H40" s="315"/>
      <c r="I40" s="315"/>
    </row>
    <row r="41" spans="1:9" ht="18" x14ac:dyDescent="0.25">
      <c r="A41" s="301" t="s">
        <v>20</v>
      </c>
      <c r="B41" s="301"/>
      <c r="C41" s="301"/>
      <c r="D41" s="301"/>
      <c r="E41" s="301"/>
      <c r="F41" s="301"/>
      <c r="G41" s="301"/>
      <c r="H41" s="301"/>
      <c r="I41" s="301"/>
    </row>
  </sheetData>
  <mergeCells count="26">
    <mergeCell ref="A40:I40"/>
    <mergeCell ref="A41:I41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3200-000000000000}"/>
    <hyperlink ref="H6:I6" r:id="rId1" display="Email" xr:uid="{00000000-0004-0000-3200-000001000000}"/>
    <hyperlink ref="A8" r:id="rId2" display="=@NOW()" xr:uid="{00000000-0004-0000-3200-000002000000}"/>
  </hyperlinks>
  <pageMargins left="0.75" right="0.75" top="1" bottom="1" header="0.5" footer="0.5"/>
  <pageSetup scale="71" fitToHeight="2" orientation="landscape" horizontalDpi="4294967293" verticalDpi="0" r:id="rId3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47">
    <pageSetUpPr fitToPage="1"/>
  </sheetPr>
  <dimension ref="A1:I42"/>
  <sheetViews>
    <sheetView showZeros="0" topLeftCell="A16" workbookViewId="0">
      <selection activeCell="I26" sqref="I26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7.28515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54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H40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I40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2</v>
      </c>
    </row>
    <row r="26" spans="1:9" ht="18" x14ac:dyDescent="0.25">
      <c r="A26" s="4" t="s">
        <v>54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748</v>
      </c>
      <c r="B27" s="12"/>
      <c r="C27" s="12"/>
      <c r="D27" s="12"/>
      <c r="E27" s="12"/>
      <c r="F27" s="12"/>
      <c r="G27" s="12"/>
      <c r="H27" s="12"/>
      <c r="I27" s="114"/>
    </row>
    <row r="28" spans="1:9" ht="18" x14ac:dyDescent="0.25">
      <c r="A28" s="13" t="s">
        <v>208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7">
        <f>SUM(B28:G28)</f>
        <v>0</v>
      </c>
      <c r="I28" s="49">
        <f>H28*$I$25</f>
        <v>0</v>
      </c>
    </row>
    <row r="29" spans="1:9" ht="18" x14ac:dyDescent="0.25">
      <c r="A29" s="13" t="s">
        <v>332</v>
      </c>
      <c r="B29" s="29">
        <v>0</v>
      </c>
      <c r="C29" s="29"/>
      <c r="D29" s="29">
        <v>0</v>
      </c>
      <c r="E29" s="29"/>
      <c r="F29" s="29"/>
      <c r="G29" s="29"/>
      <c r="H29" s="37">
        <f t="shared" ref="H29:H39" si="0">SUM(B29:G29)</f>
        <v>0</v>
      </c>
      <c r="I29" s="49">
        <f t="shared" ref="I29:I39" si="1">H29*$I$25</f>
        <v>0</v>
      </c>
    </row>
    <row r="30" spans="1:9" ht="18" x14ac:dyDescent="0.25">
      <c r="A30" s="13" t="s">
        <v>333</v>
      </c>
      <c r="B30" s="29">
        <v>0</v>
      </c>
      <c r="C30" s="29"/>
      <c r="D30" s="29"/>
      <c r="E30" s="29"/>
      <c r="F30" s="29"/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334</v>
      </c>
      <c r="B31" s="29">
        <v>0</v>
      </c>
      <c r="C31" s="29"/>
      <c r="D31" s="29"/>
      <c r="E31" s="29"/>
      <c r="F31" s="29"/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335</v>
      </c>
      <c r="B32" s="29">
        <v>0</v>
      </c>
      <c r="C32" s="29"/>
      <c r="D32" s="29"/>
      <c r="E32" s="29"/>
      <c r="F32" s="29"/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336</v>
      </c>
      <c r="B33" s="29">
        <v>0</v>
      </c>
      <c r="C33" s="29"/>
      <c r="D33" s="29"/>
      <c r="E33" s="29"/>
      <c r="F33" s="29"/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13" t="s">
        <v>337</v>
      </c>
      <c r="B34" s="29">
        <v>0</v>
      </c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13" t="s">
        <v>338</v>
      </c>
      <c r="B35" s="29">
        <v>0</v>
      </c>
      <c r="C35" s="29"/>
      <c r="D35" s="29"/>
      <c r="E35" s="29"/>
      <c r="F35" s="29"/>
      <c r="G35" s="29"/>
      <c r="H35" s="37">
        <f t="shared" si="0"/>
        <v>0</v>
      </c>
      <c r="I35" s="49">
        <f t="shared" si="1"/>
        <v>0</v>
      </c>
    </row>
    <row r="36" spans="1:9" ht="18" x14ac:dyDescent="0.25">
      <c r="A36" s="13" t="s">
        <v>339</v>
      </c>
      <c r="B36" s="29">
        <v>0</v>
      </c>
      <c r="C36" s="29"/>
      <c r="D36" s="29"/>
      <c r="E36" s="29"/>
      <c r="F36" s="29"/>
      <c r="G36" s="29"/>
      <c r="H36" s="37">
        <f t="shared" si="0"/>
        <v>0</v>
      </c>
      <c r="I36" s="49">
        <f t="shared" si="1"/>
        <v>0</v>
      </c>
    </row>
    <row r="37" spans="1:9" ht="18" x14ac:dyDescent="0.25">
      <c r="A37" s="13" t="s">
        <v>340</v>
      </c>
      <c r="B37" s="29">
        <v>0</v>
      </c>
      <c r="C37" s="29"/>
      <c r="D37" s="29"/>
      <c r="E37" s="29"/>
      <c r="F37" s="29"/>
      <c r="G37" s="29"/>
      <c r="H37" s="37">
        <f t="shared" si="0"/>
        <v>0</v>
      </c>
      <c r="I37" s="49">
        <f t="shared" si="1"/>
        <v>0</v>
      </c>
    </row>
    <row r="38" spans="1:9" ht="18" x14ac:dyDescent="0.25">
      <c r="A38" s="13" t="s">
        <v>341</v>
      </c>
      <c r="B38" s="29">
        <v>0</v>
      </c>
      <c r="C38" s="29"/>
      <c r="D38" s="29"/>
      <c r="E38" s="29"/>
      <c r="F38" s="29"/>
      <c r="G38" s="29"/>
      <c r="H38" s="37">
        <f t="shared" si="0"/>
        <v>0</v>
      </c>
      <c r="I38" s="49">
        <f t="shared" si="1"/>
        <v>0</v>
      </c>
    </row>
    <row r="39" spans="1:9" ht="18" x14ac:dyDescent="0.25">
      <c r="A39" s="13"/>
      <c r="B39" s="29"/>
      <c r="C39" s="29"/>
      <c r="D39" s="29"/>
      <c r="E39" s="29"/>
      <c r="F39" s="29"/>
      <c r="G39" s="29"/>
      <c r="H39" s="37">
        <f t="shared" si="0"/>
        <v>0</v>
      </c>
      <c r="I39" s="49">
        <f t="shared" si="1"/>
        <v>0</v>
      </c>
    </row>
    <row r="40" spans="1:9" ht="18" x14ac:dyDescent="0.25">
      <c r="A40" s="20" t="s">
        <v>1</v>
      </c>
      <c r="B40" s="31">
        <f t="shared" ref="B40:G40" si="2">SUM(B28:B39)</f>
        <v>0</v>
      </c>
      <c r="C40" s="37">
        <f t="shared" si="2"/>
        <v>0</v>
      </c>
      <c r="D40" s="37">
        <f t="shared" si="2"/>
        <v>0</v>
      </c>
      <c r="E40" s="37">
        <f t="shared" si="2"/>
        <v>0</v>
      </c>
      <c r="F40" s="37">
        <f t="shared" si="2"/>
        <v>0</v>
      </c>
      <c r="G40" s="37">
        <f t="shared" si="2"/>
        <v>0</v>
      </c>
      <c r="H40" s="31">
        <f>SUM(B40:G40)</f>
        <v>0</v>
      </c>
      <c r="I40" s="33">
        <f>SUM(I28:I39)</f>
        <v>0</v>
      </c>
    </row>
    <row r="41" spans="1:9" ht="18" x14ac:dyDescent="0.25">
      <c r="A41" s="315"/>
      <c r="B41" s="315"/>
      <c r="C41" s="315"/>
      <c r="D41" s="315"/>
      <c r="E41" s="315"/>
      <c r="F41" s="315"/>
      <c r="G41" s="315"/>
      <c r="H41" s="315"/>
      <c r="I41" s="315"/>
    </row>
    <row r="42" spans="1:9" ht="18" x14ac:dyDescent="0.25">
      <c r="A42" s="301" t="s">
        <v>20</v>
      </c>
      <c r="B42" s="301"/>
      <c r="C42" s="301"/>
      <c r="D42" s="301"/>
      <c r="E42" s="301"/>
      <c r="F42" s="301"/>
      <c r="G42" s="301"/>
      <c r="H42" s="301"/>
      <c r="I42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42:I42"/>
    <mergeCell ref="A21:I21"/>
    <mergeCell ref="A22:I22"/>
    <mergeCell ref="A23:I23"/>
    <mergeCell ref="A24:I24"/>
    <mergeCell ref="A25:H25"/>
    <mergeCell ref="A41:I41"/>
  </mergeCells>
  <phoneticPr fontId="0" type="noConversion"/>
  <hyperlinks>
    <hyperlink ref="A23:I23" location="'Order Form'!A1" display="Back to Order Form" xr:uid="{00000000-0004-0000-3300-000000000000}"/>
    <hyperlink ref="H6:I6" r:id="rId1" display="Email" xr:uid="{00000000-0004-0000-3300-000001000000}"/>
    <hyperlink ref="A8" r:id="rId2" display="=@NOW()" xr:uid="{00000000-0004-0000-3300-000002000000}"/>
  </hyperlinks>
  <pageMargins left="0.75" right="0.75" top="1" bottom="1" header="0.5" footer="0.5"/>
  <pageSetup scale="71" fitToHeight="2" orientation="landscape" horizontalDpi="300" verticalDpi="300" r:id="rId3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48">
    <pageSetUpPr fitToPage="1"/>
  </sheetPr>
  <dimension ref="A1:I151"/>
  <sheetViews>
    <sheetView showZeros="0" topLeftCell="A27" workbookViewId="0">
      <selection activeCell="I25" sqref="I25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71093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342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701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H149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I149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2</v>
      </c>
    </row>
    <row r="26" spans="1:9" ht="18" x14ac:dyDescent="0.25">
      <c r="A26" s="4" t="s">
        <v>342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748</v>
      </c>
      <c r="B27" s="12"/>
      <c r="C27" s="12"/>
      <c r="D27" s="12"/>
      <c r="E27" s="12"/>
      <c r="F27" s="12"/>
      <c r="G27" s="12"/>
      <c r="H27" s="12"/>
      <c r="I27" s="114"/>
    </row>
    <row r="28" spans="1:9" ht="18" x14ac:dyDescent="0.25">
      <c r="A28" s="13" t="s">
        <v>343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7">
        <f>SUM(B28:G28)</f>
        <v>0</v>
      </c>
      <c r="I28" s="49">
        <f>H28*$I$25</f>
        <v>0</v>
      </c>
    </row>
    <row r="29" spans="1:9" ht="18" x14ac:dyDescent="0.25">
      <c r="A29" s="13" t="s">
        <v>293</v>
      </c>
      <c r="B29" s="29">
        <v>0</v>
      </c>
      <c r="C29" s="29"/>
      <c r="D29" s="29"/>
      <c r="E29" s="29"/>
      <c r="F29" s="29"/>
      <c r="G29" s="29"/>
      <c r="H29" s="37">
        <f t="shared" ref="H29:H92" si="0">SUM(B29:G29)</f>
        <v>0</v>
      </c>
      <c r="I29" s="49">
        <f t="shared" ref="I29:I92" si="1">H29*$I$25</f>
        <v>0</v>
      </c>
    </row>
    <row r="30" spans="1:9" ht="18" x14ac:dyDescent="0.25">
      <c r="A30" s="13" t="s">
        <v>344</v>
      </c>
      <c r="B30" s="29"/>
      <c r="C30" s="29"/>
      <c r="D30" s="29"/>
      <c r="E30" s="29"/>
      <c r="F30" s="29"/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345</v>
      </c>
      <c r="B31" s="29"/>
      <c r="C31" s="29"/>
      <c r="D31" s="29"/>
      <c r="E31" s="29"/>
      <c r="F31" s="29"/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346</v>
      </c>
      <c r="B32" s="29"/>
      <c r="C32" s="29"/>
      <c r="D32" s="29"/>
      <c r="E32" s="29"/>
      <c r="F32" s="29"/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347</v>
      </c>
      <c r="B33" s="29"/>
      <c r="C33" s="29"/>
      <c r="D33" s="29"/>
      <c r="E33" s="29"/>
      <c r="F33" s="29"/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13" t="s">
        <v>348</v>
      </c>
      <c r="B34" s="29"/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13" t="s">
        <v>349</v>
      </c>
      <c r="B35" s="29"/>
      <c r="C35" s="29"/>
      <c r="D35" s="29"/>
      <c r="E35" s="29"/>
      <c r="F35" s="29"/>
      <c r="G35" s="29"/>
      <c r="H35" s="37">
        <f t="shared" si="0"/>
        <v>0</v>
      </c>
      <c r="I35" s="49">
        <f t="shared" si="1"/>
        <v>0</v>
      </c>
    </row>
    <row r="36" spans="1:9" ht="18" x14ac:dyDescent="0.25">
      <c r="A36" s="13" t="s">
        <v>350</v>
      </c>
      <c r="B36" s="29"/>
      <c r="C36" s="29"/>
      <c r="D36" s="29">
        <v>0</v>
      </c>
      <c r="E36" s="29"/>
      <c r="F36" s="29"/>
      <c r="G36" s="29"/>
      <c r="H36" s="37">
        <f t="shared" si="0"/>
        <v>0</v>
      </c>
      <c r="I36" s="49">
        <f t="shared" si="1"/>
        <v>0</v>
      </c>
    </row>
    <row r="37" spans="1:9" ht="18" x14ac:dyDescent="0.25">
      <c r="A37" s="13" t="s">
        <v>351</v>
      </c>
      <c r="B37" s="29"/>
      <c r="C37" s="29"/>
      <c r="D37" s="29"/>
      <c r="E37" s="29"/>
      <c r="F37" s="29"/>
      <c r="G37" s="29"/>
      <c r="H37" s="37">
        <f t="shared" si="0"/>
        <v>0</v>
      </c>
      <c r="I37" s="49">
        <f t="shared" si="1"/>
        <v>0</v>
      </c>
    </row>
    <row r="38" spans="1:9" ht="18" x14ac:dyDescent="0.25">
      <c r="A38" s="13" t="s">
        <v>352</v>
      </c>
      <c r="B38" s="29"/>
      <c r="C38" s="29"/>
      <c r="D38" s="29"/>
      <c r="E38" s="29"/>
      <c r="F38" s="29"/>
      <c r="G38" s="29"/>
      <c r="H38" s="37">
        <f t="shared" si="0"/>
        <v>0</v>
      </c>
      <c r="I38" s="49">
        <f t="shared" si="1"/>
        <v>0</v>
      </c>
    </row>
    <row r="39" spans="1:9" ht="18" x14ac:dyDescent="0.25">
      <c r="A39" s="13" t="s">
        <v>353</v>
      </c>
      <c r="B39" s="29"/>
      <c r="C39" s="29"/>
      <c r="D39" s="29"/>
      <c r="E39" s="29"/>
      <c r="F39" s="29"/>
      <c r="G39" s="29"/>
      <c r="H39" s="37">
        <f t="shared" si="0"/>
        <v>0</v>
      </c>
      <c r="I39" s="49">
        <f t="shared" si="1"/>
        <v>0</v>
      </c>
    </row>
    <row r="40" spans="1:9" ht="18" x14ac:dyDescent="0.25">
      <c r="A40" s="13" t="s">
        <v>354</v>
      </c>
      <c r="B40" s="29"/>
      <c r="C40" s="29"/>
      <c r="D40" s="29"/>
      <c r="E40" s="29"/>
      <c r="F40" s="29"/>
      <c r="G40" s="29"/>
      <c r="H40" s="37">
        <f t="shared" si="0"/>
        <v>0</v>
      </c>
      <c r="I40" s="49">
        <f t="shared" si="1"/>
        <v>0</v>
      </c>
    </row>
    <row r="41" spans="1:9" ht="18" x14ac:dyDescent="0.25">
      <c r="A41" s="13" t="s">
        <v>355</v>
      </c>
      <c r="B41" s="29"/>
      <c r="C41" s="29"/>
      <c r="D41" s="29"/>
      <c r="E41" s="29"/>
      <c r="F41" s="29"/>
      <c r="G41" s="29"/>
      <c r="H41" s="37">
        <f t="shared" si="0"/>
        <v>0</v>
      </c>
      <c r="I41" s="49">
        <f t="shared" si="1"/>
        <v>0</v>
      </c>
    </row>
    <row r="42" spans="1:9" ht="18" x14ac:dyDescent="0.25">
      <c r="A42" s="13" t="s">
        <v>356</v>
      </c>
      <c r="B42" s="29"/>
      <c r="C42" s="29"/>
      <c r="D42" s="29"/>
      <c r="E42" s="29"/>
      <c r="F42" s="29"/>
      <c r="G42" s="29"/>
      <c r="H42" s="37">
        <f t="shared" si="0"/>
        <v>0</v>
      </c>
      <c r="I42" s="49">
        <f t="shared" si="1"/>
        <v>0</v>
      </c>
    </row>
    <row r="43" spans="1:9" ht="18" x14ac:dyDescent="0.25">
      <c r="A43" s="13" t="s">
        <v>357</v>
      </c>
      <c r="B43" s="29"/>
      <c r="C43" s="29"/>
      <c r="D43" s="29"/>
      <c r="E43" s="29"/>
      <c r="F43" s="29"/>
      <c r="G43" s="29"/>
      <c r="H43" s="37">
        <f t="shared" si="0"/>
        <v>0</v>
      </c>
      <c r="I43" s="49">
        <f t="shared" si="1"/>
        <v>0</v>
      </c>
    </row>
    <row r="44" spans="1:9" ht="18" x14ac:dyDescent="0.25">
      <c r="A44" s="13" t="s">
        <v>358</v>
      </c>
      <c r="B44" s="29"/>
      <c r="C44" s="29"/>
      <c r="D44" s="29"/>
      <c r="E44" s="29"/>
      <c r="F44" s="29"/>
      <c r="G44" s="29"/>
      <c r="H44" s="37">
        <f t="shared" si="0"/>
        <v>0</v>
      </c>
      <c r="I44" s="49">
        <f t="shared" si="1"/>
        <v>0</v>
      </c>
    </row>
    <row r="45" spans="1:9" ht="18" x14ac:dyDescent="0.25">
      <c r="A45" s="13" t="s">
        <v>359</v>
      </c>
      <c r="B45" s="29"/>
      <c r="C45" s="29"/>
      <c r="D45" s="29"/>
      <c r="E45" s="29"/>
      <c r="F45" s="29"/>
      <c r="G45" s="29"/>
      <c r="H45" s="37">
        <f t="shared" si="0"/>
        <v>0</v>
      </c>
      <c r="I45" s="49">
        <f t="shared" si="1"/>
        <v>0</v>
      </c>
    </row>
    <row r="46" spans="1:9" ht="18" x14ac:dyDescent="0.25">
      <c r="A46" s="13" t="s">
        <v>360</v>
      </c>
      <c r="B46" s="29"/>
      <c r="C46" s="29"/>
      <c r="D46" s="29"/>
      <c r="E46" s="29"/>
      <c r="F46" s="29"/>
      <c r="G46" s="29"/>
      <c r="H46" s="37">
        <f t="shared" si="0"/>
        <v>0</v>
      </c>
      <c r="I46" s="49">
        <f t="shared" si="1"/>
        <v>0</v>
      </c>
    </row>
    <row r="47" spans="1:9" ht="18" x14ac:dyDescent="0.25">
      <c r="A47" s="13" t="s">
        <v>361</v>
      </c>
      <c r="B47" s="29"/>
      <c r="C47" s="29"/>
      <c r="D47" s="29"/>
      <c r="E47" s="29"/>
      <c r="F47" s="29"/>
      <c r="G47" s="29"/>
      <c r="H47" s="37">
        <f t="shared" si="0"/>
        <v>0</v>
      </c>
      <c r="I47" s="49">
        <f t="shared" si="1"/>
        <v>0</v>
      </c>
    </row>
    <row r="48" spans="1:9" ht="18" x14ac:dyDescent="0.25">
      <c r="A48" s="13" t="s">
        <v>362</v>
      </c>
      <c r="B48" s="29"/>
      <c r="C48" s="29"/>
      <c r="D48" s="29"/>
      <c r="E48" s="29"/>
      <c r="F48" s="29"/>
      <c r="G48" s="29"/>
      <c r="H48" s="37">
        <f t="shared" si="0"/>
        <v>0</v>
      </c>
      <c r="I48" s="49">
        <f t="shared" si="1"/>
        <v>0</v>
      </c>
    </row>
    <row r="49" spans="1:9" ht="18" x14ac:dyDescent="0.25">
      <c r="A49" s="13" t="s">
        <v>363</v>
      </c>
      <c r="B49" s="29"/>
      <c r="C49" s="29"/>
      <c r="D49" s="29"/>
      <c r="E49" s="29"/>
      <c r="F49" s="29"/>
      <c r="G49" s="29"/>
      <c r="H49" s="37">
        <f t="shared" si="0"/>
        <v>0</v>
      </c>
      <c r="I49" s="49">
        <f t="shared" si="1"/>
        <v>0</v>
      </c>
    </row>
    <row r="50" spans="1:9" ht="18" x14ac:dyDescent="0.25">
      <c r="A50" s="13" t="s">
        <v>364</v>
      </c>
      <c r="B50" s="29"/>
      <c r="C50" s="29"/>
      <c r="D50" s="29"/>
      <c r="E50" s="29"/>
      <c r="F50" s="29"/>
      <c r="G50" s="29"/>
      <c r="H50" s="37">
        <f t="shared" si="0"/>
        <v>0</v>
      </c>
      <c r="I50" s="49">
        <f t="shared" si="1"/>
        <v>0</v>
      </c>
    </row>
    <row r="51" spans="1:9" ht="18" x14ac:dyDescent="0.25">
      <c r="A51" s="13" t="s">
        <v>365</v>
      </c>
      <c r="B51" s="29"/>
      <c r="C51" s="29"/>
      <c r="D51" s="29"/>
      <c r="E51" s="29"/>
      <c r="F51" s="29"/>
      <c r="G51" s="29"/>
      <c r="H51" s="37">
        <f t="shared" si="0"/>
        <v>0</v>
      </c>
      <c r="I51" s="49">
        <f t="shared" si="1"/>
        <v>0</v>
      </c>
    </row>
    <row r="52" spans="1:9" ht="18" x14ac:dyDescent="0.25">
      <c r="A52" s="13" t="s">
        <v>366</v>
      </c>
      <c r="B52" s="29"/>
      <c r="C52" s="29"/>
      <c r="D52" s="29"/>
      <c r="E52" s="29"/>
      <c r="F52" s="29"/>
      <c r="G52" s="29"/>
      <c r="H52" s="37">
        <f t="shared" si="0"/>
        <v>0</v>
      </c>
      <c r="I52" s="49">
        <f t="shared" si="1"/>
        <v>0</v>
      </c>
    </row>
    <row r="53" spans="1:9" ht="18" x14ac:dyDescent="0.25">
      <c r="A53" s="13" t="s">
        <v>367</v>
      </c>
      <c r="B53" s="29"/>
      <c r="C53" s="29"/>
      <c r="D53" s="29"/>
      <c r="E53" s="29"/>
      <c r="F53" s="29"/>
      <c r="G53" s="29"/>
      <c r="H53" s="37">
        <f t="shared" si="0"/>
        <v>0</v>
      </c>
      <c r="I53" s="49">
        <f t="shared" si="1"/>
        <v>0</v>
      </c>
    </row>
    <row r="54" spans="1:9" ht="18" x14ac:dyDescent="0.25">
      <c r="A54" s="13" t="s">
        <v>368</v>
      </c>
      <c r="B54" s="29"/>
      <c r="C54" s="29"/>
      <c r="D54" s="29"/>
      <c r="E54" s="29"/>
      <c r="F54" s="29"/>
      <c r="G54" s="29"/>
      <c r="H54" s="37">
        <f t="shared" si="0"/>
        <v>0</v>
      </c>
      <c r="I54" s="49">
        <f t="shared" si="1"/>
        <v>0</v>
      </c>
    </row>
    <row r="55" spans="1:9" ht="18" x14ac:dyDescent="0.25">
      <c r="A55" s="13" t="s">
        <v>369</v>
      </c>
      <c r="B55" s="29"/>
      <c r="C55" s="29"/>
      <c r="D55" s="29"/>
      <c r="E55" s="29"/>
      <c r="F55" s="29"/>
      <c r="G55" s="29"/>
      <c r="H55" s="37">
        <f t="shared" si="0"/>
        <v>0</v>
      </c>
      <c r="I55" s="49">
        <f t="shared" si="1"/>
        <v>0</v>
      </c>
    </row>
    <row r="56" spans="1:9" ht="18" x14ac:dyDescent="0.25">
      <c r="A56" s="13" t="s">
        <v>370</v>
      </c>
      <c r="B56" s="29"/>
      <c r="C56" s="29"/>
      <c r="D56" s="29"/>
      <c r="E56" s="29"/>
      <c r="F56" s="29"/>
      <c r="G56" s="29"/>
      <c r="H56" s="37">
        <f t="shared" si="0"/>
        <v>0</v>
      </c>
      <c r="I56" s="49">
        <f t="shared" si="1"/>
        <v>0</v>
      </c>
    </row>
    <row r="57" spans="1:9" ht="18" x14ac:dyDescent="0.25">
      <c r="A57" s="13" t="s">
        <v>371</v>
      </c>
      <c r="B57" s="29"/>
      <c r="C57" s="29"/>
      <c r="D57" s="29"/>
      <c r="E57" s="29"/>
      <c r="F57" s="29"/>
      <c r="G57" s="29"/>
      <c r="H57" s="37">
        <f t="shared" si="0"/>
        <v>0</v>
      </c>
      <c r="I57" s="49">
        <f t="shared" si="1"/>
        <v>0</v>
      </c>
    </row>
    <row r="58" spans="1:9" ht="18" x14ac:dyDescent="0.25">
      <c r="A58" s="13" t="s">
        <v>372</v>
      </c>
      <c r="B58" s="29"/>
      <c r="C58" s="29"/>
      <c r="D58" s="29"/>
      <c r="E58" s="29"/>
      <c r="F58" s="29"/>
      <c r="G58" s="29"/>
      <c r="H58" s="37">
        <f t="shared" si="0"/>
        <v>0</v>
      </c>
      <c r="I58" s="49">
        <f t="shared" si="1"/>
        <v>0</v>
      </c>
    </row>
    <row r="59" spans="1:9" ht="18" x14ac:dyDescent="0.25">
      <c r="A59" s="13" t="s">
        <v>373</v>
      </c>
      <c r="B59" s="29"/>
      <c r="C59" s="29"/>
      <c r="D59" s="29"/>
      <c r="E59" s="29"/>
      <c r="F59" s="29"/>
      <c r="G59" s="29"/>
      <c r="H59" s="37">
        <f t="shared" si="0"/>
        <v>0</v>
      </c>
      <c r="I59" s="49">
        <f t="shared" si="1"/>
        <v>0</v>
      </c>
    </row>
    <row r="60" spans="1:9" ht="18" x14ac:dyDescent="0.25">
      <c r="A60" s="13" t="s">
        <v>374</v>
      </c>
      <c r="B60" s="29"/>
      <c r="C60" s="29"/>
      <c r="D60" s="29"/>
      <c r="E60" s="29"/>
      <c r="F60" s="29"/>
      <c r="G60" s="29"/>
      <c r="H60" s="37">
        <f t="shared" si="0"/>
        <v>0</v>
      </c>
      <c r="I60" s="49">
        <f t="shared" si="1"/>
        <v>0</v>
      </c>
    </row>
    <row r="61" spans="1:9" ht="18" x14ac:dyDescent="0.25">
      <c r="A61" s="13" t="s">
        <v>375</v>
      </c>
      <c r="B61" s="29"/>
      <c r="C61" s="29"/>
      <c r="D61" s="29"/>
      <c r="E61" s="29"/>
      <c r="F61" s="29"/>
      <c r="G61" s="29"/>
      <c r="H61" s="37">
        <f t="shared" si="0"/>
        <v>0</v>
      </c>
      <c r="I61" s="49">
        <f t="shared" si="1"/>
        <v>0</v>
      </c>
    </row>
    <row r="62" spans="1:9" ht="18" x14ac:dyDescent="0.25">
      <c r="A62" s="13" t="s">
        <v>376</v>
      </c>
      <c r="B62" s="29"/>
      <c r="C62" s="29"/>
      <c r="D62" s="29"/>
      <c r="E62" s="29"/>
      <c r="F62" s="29"/>
      <c r="G62" s="29"/>
      <c r="H62" s="37">
        <f t="shared" si="0"/>
        <v>0</v>
      </c>
      <c r="I62" s="49">
        <f t="shared" si="1"/>
        <v>0</v>
      </c>
    </row>
    <row r="63" spans="1:9" ht="18" x14ac:dyDescent="0.25">
      <c r="A63" s="13" t="s">
        <v>377</v>
      </c>
      <c r="B63" s="29"/>
      <c r="C63" s="29"/>
      <c r="D63" s="29"/>
      <c r="E63" s="29"/>
      <c r="F63" s="29"/>
      <c r="G63" s="29"/>
      <c r="H63" s="37">
        <f t="shared" si="0"/>
        <v>0</v>
      </c>
      <c r="I63" s="49">
        <f t="shared" si="1"/>
        <v>0</v>
      </c>
    </row>
    <row r="64" spans="1:9" ht="18" x14ac:dyDescent="0.25">
      <c r="A64" s="13" t="s">
        <v>378</v>
      </c>
      <c r="B64" s="29"/>
      <c r="C64" s="29"/>
      <c r="D64" s="29"/>
      <c r="E64" s="29"/>
      <c r="F64" s="29"/>
      <c r="G64" s="29"/>
      <c r="H64" s="37">
        <f t="shared" si="0"/>
        <v>0</v>
      </c>
      <c r="I64" s="49">
        <f t="shared" si="1"/>
        <v>0</v>
      </c>
    </row>
    <row r="65" spans="1:9" ht="18" x14ac:dyDescent="0.25">
      <c r="A65" s="13" t="s">
        <v>379</v>
      </c>
      <c r="B65" s="29"/>
      <c r="C65" s="29"/>
      <c r="D65" s="29"/>
      <c r="E65" s="29"/>
      <c r="F65" s="29"/>
      <c r="G65" s="29"/>
      <c r="H65" s="37">
        <f t="shared" si="0"/>
        <v>0</v>
      </c>
      <c r="I65" s="49">
        <f t="shared" si="1"/>
        <v>0</v>
      </c>
    </row>
    <row r="66" spans="1:9" ht="18" x14ac:dyDescent="0.25">
      <c r="A66" s="13" t="s">
        <v>380</v>
      </c>
      <c r="B66" s="29"/>
      <c r="C66" s="29"/>
      <c r="D66" s="29"/>
      <c r="E66" s="29"/>
      <c r="F66" s="29"/>
      <c r="G66" s="29"/>
      <c r="H66" s="37">
        <f t="shared" si="0"/>
        <v>0</v>
      </c>
      <c r="I66" s="49">
        <f t="shared" si="1"/>
        <v>0</v>
      </c>
    </row>
    <row r="67" spans="1:9" ht="18" x14ac:dyDescent="0.25">
      <c r="A67" s="13" t="s">
        <v>381</v>
      </c>
      <c r="B67" s="29"/>
      <c r="C67" s="29"/>
      <c r="D67" s="29"/>
      <c r="E67" s="29"/>
      <c r="F67" s="29"/>
      <c r="G67" s="29"/>
      <c r="H67" s="37">
        <f t="shared" si="0"/>
        <v>0</v>
      </c>
      <c r="I67" s="49">
        <f t="shared" si="1"/>
        <v>0</v>
      </c>
    </row>
    <row r="68" spans="1:9" ht="18" x14ac:dyDescent="0.25">
      <c r="A68" s="13" t="s">
        <v>382</v>
      </c>
      <c r="B68" s="29"/>
      <c r="C68" s="29"/>
      <c r="D68" s="29"/>
      <c r="E68" s="29"/>
      <c r="F68" s="29"/>
      <c r="G68" s="29"/>
      <c r="H68" s="37">
        <f t="shared" si="0"/>
        <v>0</v>
      </c>
      <c r="I68" s="49">
        <f t="shared" si="1"/>
        <v>0</v>
      </c>
    </row>
    <row r="69" spans="1:9" ht="18" x14ac:dyDescent="0.25">
      <c r="A69" s="13" t="s">
        <v>383</v>
      </c>
      <c r="B69" s="29"/>
      <c r="C69" s="29"/>
      <c r="D69" s="29"/>
      <c r="E69" s="29"/>
      <c r="F69" s="29"/>
      <c r="G69" s="29"/>
      <c r="H69" s="37">
        <f t="shared" si="0"/>
        <v>0</v>
      </c>
      <c r="I69" s="49">
        <f t="shared" si="1"/>
        <v>0</v>
      </c>
    </row>
    <row r="70" spans="1:9" ht="18" x14ac:dyDescent="0.25">
      <c r="A70" s="13" t="s">
        <v>384</v>
      </c>
      <c r="B70" s="29"/>
      <c r="C70" s="29"/>
      <c r="D70" s="29"/>
      <c r="E70" s="29"/>
      <c r="F70" s="29"/>
      <c r="G70" s="29"/>
      <c r="H70" s="37">
        <f t="shared" si="0"/>
        <v>0</v>
      </c>
      <c r="I70" s="49">
        <f t="shared" si="1"/>
        <v>0</v>
      </c>
    </row>
    <row r="71" spans="1:9" ht="18" x14ac:dyDescent="0.25">
      <c r="A71" s="13" t="s">
        <v>385</v>
      </c>
      <c r="B71" s="29"/>
      <c r="C71" s="29"/>
      <c r="D71" s="29"/>
      <c r="E71" s="29"/>
      <c r="F71" s="29"/>
      <c r="G71" s="29"/>
      <c r="H71" s="37">
        <f t="shared" si="0"/>
        <v>0</v>
      </c>
      <c r="I71" s="49">
        <f t="shared" si="1"/>
        <v>0</v>
      </c>
    </row>
    <row r="72" spans="1:9" ht="18" x14ac:dyDescent="0.25">
      <c r="A72" s="13" t="s">
        <v>386</v>
      </c>
      <c r="B72" s="29"/>
      <c r="C72" s="29"/>
      <c r="D72" s="29"/>
      <c r="E72" s="29"/>
      <c r="F72" s="29"/>
      <c r="G72" s="29"/>
      <c r="H72" s="37">
        <f t="shared" si="0"/>
        <v>0</v>
      </c>
      <c r="I72" s="49">
        <f t="shared" si="1"/>
        <v>0</v>
      </c>
    </row>
    <row r="73" spans="1:9" ht="18" x14ac:dyDescent="0.25">
      <c r="A73" s="13" t="s">
        <v>387</v>
      </c>
      <c r="B73" s="29"/>
      <c r="C73" s="29"/>
      <c r="D73" s="29"/>
      <c r="E73" s="29"/>
      <c r="F73" s="29"/>
      <c r="G73" s="29"/>
      <c r="H73" s="37">
        <f t="shared" si="0"/>
        <v>0</v>
      </c>
      <c r="I73" s="49">
        <f t="shared" si="1"/>
        <v>0</v>
      </c>
    </row>
    <row r="74" spans="1:9" ht="18" x14ac:dyDescent="0.25">
      <c r="A74" s="13" t="s">
        <v>388</v>
      </c>
      <c r="B74" s="29"/>
      <c r="C74" s="29"/>
      <c r="D74" s="29"/>
      <c r="E74" s="29"/>
      <c r="F74" s="29"/>
      <c r="G74" s="29"/>
      <c r="H74" s="37">
        <f t="shared" si="0"/>
        <v>0</v>
      </c>
      <c r="I74" s="49">
        <f t="shared" si="1"/>
        <v>0</v>
      </c>
    </row>
    <row r="75" spans="1:9" ht="18" x14ac:dyDescent="0.25">
      <c r="A75" s="13" t="s">
        <v>389</v>
      </c>
      <c r="B75" s="29"/>
      <c r="C75" s="29"/>
      <c r="D75" s="29"/>
      <c r="E75" s="29"/>
      <c r="F75" s="29"/>
      <c r="G75" s="29"/>
      <c r="H75" s="37">
        <f t="shared" si="0"/>
        <v>0</v>
      </c>
      <c r="I75" s="49">
        <f t="shared" si="1"/>
        <v>0</v>
      </c>
    </row>
    <row r="76" spans="1:9" ht="18" x14ac:dyDescent="0.25">
      <c r="A76" s="13" t="s">
        <v>390</v>
      </c>
      <c r="B76" s="29"/>
      <c r="C76" s="29"/>
      <c r="D76" s="29"/>
      <c r="E76" s="29"/>
      <c r="F76" s="29"/>
      <c r="G76" s="29"/>
      <c r="H76" s="37">
        <f t="shared" si="0"/>
        <v>0</v>
      </c>
      <c r="I76" s="49">
        <f t="shared" si="1"/>
        <v>0</v>
      </c>
    </row>
    <row r="77" spans="1:9" ht="18" x14ac:dyDescent="0.25">
      <c r="A77" s="13" t="s">
        <v>391</v>
      </c>
      <c r="B77" s="29"/>
      <c r="C77" s="29"/>
      <c r="D77" s="29"/>
      <c r="E77" s="29"/>
      <c r="F77" s="29"/>
      <c r="G77" s="29"/>
      <c r="H77" s="37">
        <f t="shared" si="0"/>
        <v>0</v>
      </c>
      <c r="I77" s="49">
        <f t="shared" si="1"/>
        <v>0</v>
      </c>
    </row>
    <row r="78" spans="1:9" ht="18" x14ac:dyDescent="0.25">
      <c r="A78" s="13" t="s">
        <v>392</v>
      </c>
      <c r="B78" s="29"/>
      <c r="C78" s="29"/>
      <c r="D78" s="29"/>
      <c r="E78" s="29"/>
      <c r="F78" s="29"/>
      <c r="G78" s="29"/>
      <c r="H78" s="37">
        <f t="shared" si="0"/>
        <v>0</v>
      </c>
      <c r="I78" s="49">
        <f t="shared" si="1"/>
        <v>0</v>
      </c>
    </row>
    <row r="79" spans="1:9" ht="18" x14ac:dyDescent="0.25">
      <c r="A79" s="13" t="s">
        <v>393</v>
      </c>
      <c r="B79" s="29"/>
      <c r="C79" s="29"/>
      <c r="D79" s="29"/>
      <c r="E79" s="29"/>
      <c r="F79" s="29"/>
      <c r="G79" s="29"/>
      <c r="H79" s="37">
        <f t="shared" si="0"/>
        <v>0</v>
      </c>
      <c r="I79" s="49">
        <f t="shared" si="1"/>
        <v>0</v>
      </c>
    </row>
    <row r="80" spans="1:9" ht="18" x14ac:dyDescent="0.25">
      <c r="A80" s="13" t="s">
        <v>394</v>
      </c>
      <c r="B80" s="29"/>
      <c r="C80" s="29"/>
      <c r="D80" s="29"/>
      <c r="E80" s="29"/>
      <c r="F80" s="29"/>
      <c r="G80" s="29"/>
      <c r="H80" s="37">
        <f t="shared" si="0"/>
        <v>0</v>
      </c>
      <c r="I80" s="49">
        <f t="shared" si="1"/>
        <v>0</v>
      </c>
    </row>
    <row r="81" spans="1:9" ht="18" x14ac:dyDescent="0.25">
      <c r="A81" s="13" t="s">
        <v>395</v>
      </c>
      <c r="B81" s="29"/>
      <c r="C81" s="29"/>
      <c r="D81" s="29"/>
      <c r="E81" s="29"/>
      <c r="F81" s="29"/>
      <c r="G81" s="29"/>
      <c r="H81" s="37">
        <f t="shared" si="0"/>
        <v>0</v>
      </c>
      <c r="I81" s="49">
        <f t="shared" si="1"/>
        <v>0</v>
      </c>
    </row>
    <row r="82" spans="1:9" ht="18" x14ac:dyDescent="0.25">
      <c r="A82" s="13" t="s">
        <v>396</v>
      </c>
      <c r="B82" s="29"/>
      <c r="C82" s="29"/>
      <c r="D82" s="29"/>
      <c r="E82" s="29"/>
      <c r="F82" s="29"/>
      <c r="G82" s="29"/>
      <c r="H82" s="37">
        <f t="shared" si="0"/>
        <v>0</v>
      </c>
      <c r="I82" s="49">
        <f t="shared" si="1"/>
        <v>0</v>
      </c>
    </row>
    <row r="83" spans="1:9" ht="18" x14ac:dyDescent="0.25">
      <c r="A83" s="13" t="s">
        <v>397</v>
      </c>
      <c r="B83" s="29"/>
      <c r="C83" s="29"/>
      <c r="D83" s="29"/>
      <c r="E83" s="29"/>
      <c r="F83" s="29"/>
      <c r="G83" s="29"/>
      <c r="H83" s="37">
        <f t="shared" si="0"/>
        <v>0</v>
      </c>
      <c r="I83" s="49">
        <f t="shared" si="1"/>
        <v>0</v>
      </c>
    </row>
    <row r="84" spans="1:9" ht="18" x14ac:dyDescent="0.25">
      <c r="A84" s="13" t="s">
        <v>398</v>
      </c>
      <c r="B84" s="29"/>
      <c r="C84" s="29"/>
      <c r="D84" s="29"/>
      <c r="E84" s="29"/>
      <c r="F84" s="29"/>
      <c r="G84" s="29"/>
      <c r="H84" s="37">
        <f t="shared" si="0"/>
        <v>0</v>
      </c>
      <c r="I84" s="49">
        <f t="shared" si="1"/>
        <v>0</v>
      </c>
    </row>
    <row r="85" spans="1:9" ht="18" x14ac:dyDescent="0.25">
      <c r="A85" s="13" t="s">
        <v>399</v>
      </c>
      <c r="B85" s="29"/>
      <c r="C85" s="29"/>
      <c r="D85" s="29"/>
      <c r="E85" s="29"/>
      <c r="F85" s="29"/>
      <c r="G85" s="29"/>
      <c r="H85" s="37">
        <f t="shared" si="0"/>
        <v>0</v>
      </c>
      <c r="I85" s="49">
        <f t="shared" si="1"/>
        <v>0</v>
      </c>
    </row>
    <row r="86" spans="1:9" ht="18" x14ac:dyDescent="0.25">
      <c r="A86" s="13" t="s">
        <v>400</v>
      </c>
      <c r="B86" s="29"/>
      <c r="C86" s="29"/>
      <c r="D86" s="29"/>
      <c r="E86" s="29"/>
      <c r="F86" s="29"/>
      <c r="G86" s="29"/>
      <c r="H86" s="37">
        <f t="shared" si="0"/>
        <v>0</v>
      </c>
      <c r="I86" s="49">
        <f t="shared" si="1"/>
        <v>0</v>
      </c>
    </row>
    <row r="87" spans="1:9" ht="18" x14ac:dyDescent="0.25">
      <c r="A87" s="13" t="s">
        <v>401</v>
      </c>
      <c r="B87" s="29"/>
      <c r="C87" s="29"/>
      <c r="D87" s="29"/>
      <c r="E87" s="29"/>
      <c r="F87" s="29"/>
      <c r="G87" s="29"/>
      <c r="H87" s="37">
        <f t="shared" si="0"/>
        <v>0</v>
      </c>
      <c r="I87" s="49">
        <f t="shared" si="1"/>
        <v>0</v>
      </c>
    </row>
    <row r="88" spans="1:9" ht="18" x14ac:dyDescent="0.25">
      <c r="A88" s="13" t="s">
        <v>402</v>
      </c>
      <c r="B88" s="29"/>
      <c r="C88" s="29"/>
      <c r="D88" s="29"/>
      <c r="E88" s="29"/>
      <c r="F88" s="29"/>
      <c r="G88" s="29"/>
      <c r="H88" s="37">
        <f t="shared" si="0"/>
        <v>0</v>
      </c>
      <c r="I88" s="49">
        <f t="shared" si="1"/>
        <v>0</v>
      </c>
    </row>
    <row r="89" spans="1:9" ht="18" x14ac:dyDescent="0.25">
      <c r="A89" s="13" t="s">
        <v>403</v>
      </c>
      <c r="B89" s="29"/>
      <c r="C89" s="29"/>
      <c r="D89" s="29"/>
      <c r="E89" s="29"/>
      <c r="F89" s="29"/>
      <c r="G89" s="29"/>
      <c r="H89" s="37">
        <f t="shared" si="0"/>
        <v>0</v>
      </c>
      <c r="I89" s="49">
        <f t="shared" si="1"/>
        <v>0</v>
      </c>
    </row>
    <row r="90" spans="1:9" ht="18" x14ac:dyDescent="0.25">
      <c r="A90" s="13" t="s">
        <v>404</v>
      </c>
      <c r="B90" s="29"/>
      <c r="C90" s="29"/>
      <c r="D90" s="29"/>
      <c r="E90" s="29"/>
      <c r="F90" s="29"/>
      <c r="G90" s="29"/>
      <c r="H90" s="37">
        <f t="shared" si="0"/>
        <v>0</v>
      </c>
      <c r="I90" s="49">
        <f t="shared" si="1"/>
        <v>0</v>
      </c>
    </row>
    <row r="91" spans="1:9" ht="18" x14ac:dyDescent="0.25">
      <c r="A91" s="13" t="s">
        <v>405</v>
      </c>
      <c r="B91" s="29"/>
      <c r="C91" s="29"/>
      <c r="D91" s="29"/>
      <c r="E91" s="29"/>
      <c r="F91" s="29"/>
      <c r="G91" s="29"/>
      <c r="H91" s="37">
        <f t="shared" si="0"/>
        <v>0</v>
      </c>
      <c r="I91" s="49">
        <f t="shared" si="1"/>
        <v>0</v>
      </c>
    </row>
    <row r="92" spans="1:9" ht="18" x14ac:dyDescent="0.25">
      <c r="A92" s="13" t="s">
        <v>406</v>
      </c>
      <c r="B92" s="29"/>
      <c r="C92" s="29"/>
      <c r="D92" s="29"/>
      <c r="E92" s="29"/>
      <c r="F92" s="29"/>
      <c r="G92" s="29"/>
      <c r="H92" s="37">
        <f t="shared" si="0"/>
        <v>0</v>
      </c>
      <c r="I92" s="49">
        <f t="shared" si="1"/>
        <v>0</v>
      </c>
    </row>
    <row r="93" spans="1:9" ht="18" x14ac:dyDescent="0.25">
      <c r="A93" s="13" t="s">
        <v>407</v>
      </c>
      <c r="B93" s="29"/>
      <c r="C93" s="29"/>
      <c r="D93" s="29"/>
      <c r="E93" s="29"/>
      <c r="F93" s="29"/>
      <c r="G93" s="29"/>
      <c r="H93" s="37">
        <f t="shared" ref="H93:H148" si="2">SUM(B93:G93)</f>
        <v>0</v>
      </c>
      <c r="I93" s="49">
        <f t="shared" ref="I93:I148" si="3">H93*$I$25</f>
        <v>0</v>
      </c>
    </row>
    <row r="94" spans="1:9" ht="18" x14ac:dyDescent="0.25">
      <c r="A94" s="13" t="s">
        <v>408</v>
      </c>
      <c r="B94" s="29"/>
      <c r="C94" s="29"/>
      <c r="D94" s="29"/>
      <c r="E94" s="29"/>
      <c r="F94" s="29"/>
      <c r="G94" s="29"/>
      <c r="H94" s="37">
        <f t="shared" si="2"/>
        <v>0</v>
      </c>
      <c r="I94" s="49">
        <f t="shared" si="3"/>
        <v>0</v>
      </c>
    </row>
    <row r="95" spans="1:9" ht="18" x14ac:dyDescent="0.25">
      <c r="A95" s="13" t="s">
        <v>409</v>
      </c>
      <c r="B95" s="29"/>
      <c r="C95" s="29"/>
      <c r="D95" s="29"/>
      <c r="E95" s="29"/>
      <c r="F95" s="29"/>
      <c r="G95" s="29"/>
      <c r="H95" s="37">
        <f t="shared" si="2"/>
        <v>0</v>
      </c>
      <c r="I95" s="49">
        <f t="shared" si="3"/>
        <v>0</v>
      </c>
    </row>
    <row r="96" spans="1:9" ht="18" x14ac:dyDescent="0.25">
      <c r="A96" s="13" t="s">
        <v>410</v>
      </c>
      <c r="B96" s="29"/>
      <c r="C96" s="29"/>
      <c r="D96" s="29"/>
      <c r="E96" s="29"/>
      <c r="F96" s="29"/>
      <c r="G96" s="29"/>
      <c r="H96" s="37">
        <f t="shared" si="2"/>
        <v>0</v>
      </c>
      <c r="I96" s="49">
        <f t="shared" si="3"/>
        <v>0</v>
      </c>
    </row>
    <row r="97" spans="1:9" ht="18" x14ac:dyDescent="0.25">
      <c r="A97" s="13" t="s">
        <v>411</v>
      </c>
      <c r="B97" s="29"/>
      <c r="C97" s="29"/>
      <c r="D97" s="29"/>
      <c r="E97" s="29"/>
      <c r="F97" s="29"/>
      <c r="G97" s="29"/>
      <c r="H97" s="37">
        <f t="shared" si="2"/>
        <v>0</v>
      </c>
      <c r="I97" s="49">
        <f t="shared" si="3"/>
        <v>0</v>
      </c>
    </row>
    <row r="98" spans="1:9" ht="18" x14ac:dyDescent="0.25">
      <c r="A98" s="13" t="s">
        <v>412</v>
      </c>
      <c r="B98" s="29"/>
      <c r="C98" s="29"/>
      <c r="D98" s="29"/>
      <c r="E98" s="29"/>
      <c r="F98" s="29"/>
      <c r="G98" s="29"/>
      <c r="H98" s="37">
        <f t="shared" si="2"/>
        <v>0</v>
      </c>
      <c r="I98" s="49">
        <f t="shared" si="3"/>
        <v>0</v>
      </c>
    </row>
    <row r="99" spans="1:9" ht="18" x14ac:dyDescent="0.25">
      <c r="A99" s="13" t="s">
        <v>413</v>
      </c>
      <c r="B99" s="29"/>
      <c r="C99" s="29"/>
      <c r="D99" s="29"/>
      <c r="E99" s="29"/>
      <c r="F99" s="29"/>
      <c r="G99" s="29"/>
      <c r="H99" s="37">
        <f t="shared" si="2"/>
        <v>0</v>
      </c>
      <c r="I99" s="49">
        <f t="shared" si="3"/>
        <v>0</v>
      </c>
    </row>
    <row r="100" spans="1:9" ht="18" x14ac:dyDescent="0.25">
      <c r="A100" s="13" t="s">
        <v>414</v>
      </c>
      <c r="B100" s="29"/>
      <c r="C100" s="29"/>
      <c r="D100" s="29"/>
      <c r="E100" s="29"/>
      <c r="F100" s="29"/>
      <c r="G100" s="29"/>
      <c r="H100" s="37">
        <f t="shared" si="2"/>
        <v>0</v>
      </c>
      <c r="I100" s="49">
        <f t="shared" si="3"/>
        <v>0</v>
      </c>
    </row>
    <row r="101" spans="1:9" ht="18" x14ac:dyDescent="0.25">
      <c r="A101" s="13" t="s">
        <v>415</v>
      </c>
      <c r="B101" s="29"/>
      <c r="C101" s="29"/>
      <c r="D101" s="29"/>
      <c r="E101" s="29"/>
      <c r="F101" s="29"/>
      <c r="G101" s="29"/>
      <c r="H101" s="37">
        <f t="shared" si="2"/>
        <v>0</v>
      </c>
      <c r="I101" s="49">
        <f t="shared" si="3"/>
        <v>0</v>
      </c>
    </row>
    <row r="102" spans="1:9" ht="18" x14ac:dyDescent="0.25">
      <c r="A102" s="13" t="s">
        <v>416</v>
      </c>
      <c r="B102" s="29"/>
      <c r="C102" s="29"/>
      <c r="D102" s="29"/>
      <c r="E102" s="29"/>
      <c r="F102" s="29"/>
      <c r="G102" s="29"/>
      <c r="H102" s="37">
        <f t="shared" si="2"/>
        <v>0</v>
      </c>
      <c r="I102" s="49">
        <f t="shared" si="3"/>
        <v>0</v>
      </c>
    </row>
    <row r="103" spans="1:9" ht="18" x14ac:dyDescent="0.25">
      <c r="A103" s="13" t="s">
        <v>417</v>
      </c>
      <c r="B103" s="29"/>
      <c r="C103" s="29"/>
      <c r="D103" s="29"/>
      <c r="E103" s="29"/>
      <c r="F103" s="29"/>
      <c r="G103" s="29"/>
      <c r="H103" s="37">
        <f t="shared" si="2"/>
        <v>0</v>
      </c>
      <c r="I103" s="49">
        <f t="shared" si="3"/>
        <v>0</v>
      </c>
    </row>
    <row r="104" spans="1:9" ht="18" x14ac:dyDescent="0.25">
      <c r="A104" s="13" t="s">
        <v>418</v>
      </c>
      <c r="B104" s="29"/>
      <c r="C104" s="29"/>
      <c r="D104" s="29"/>
      <c r="E104" s="29"/>
      <c r="F104" s="29"/>
      <c r="G104" s="29"/>
      <c r="H104" s="37">
        <f t="shared" si="2"/>
        <v>0</v>
      </c>
      <c r="I104" s="49">
        <f t="shared" si="3"/>
        <v>0</v>
      </c>
    </row>
    <row r="105" spans="1:9" ht="18" x14ac:dyDescent="0.25">
      <c r="A105" s="13" t="s">
        <v>419</v>
      </c>
      <c r="B105" s="29"/>
      <c r="C105" s="29"/>
      <c r="D105" s="29"/>
      <c r="E105" s="29"/>
      <c r="F105" s="29"/>
      <c r="G105" s="29"/>
      <c r="H105" s="37">
        <f t="shared" si="2"/>
        <v>0</v>
      </c>
      <c r="I105" s="49">
        <f t="shared" si="3"/>
        <v>0</v>
      </c>
    </row>
    <row r="106" spans="1:9" ht="18" x14ac:dyDescent="0.25">
      <c r="A106" s="13" t="s">
        <v>420</v>
      </c>
      <c r="B106" s="29"/>
      <c r="C106" s="29"/>
      <c r="D106" s="29"/>
      <c r="E106" s="29"/>
      <c r="F106" s="29"/>
      <c r="G106" s="29"/>
      <c r="H106" s="37">
        <f t="shared" si="2"/>
        <v>0</v>
      </c>
      <c r="I106" s="49">
        <f t="shared" si="3"/>
        <v>0</v>
      </c>
    </row>
    <row r="107" spans="1:9" ht="18" x14ac:dyDescent="0.25">
      <c r="A107" s="13" t="s">
        <v>421</v>
      </c>
      <c r="B107" s="29"/>
      <c r="C107" s="29"/>
      <c r="D107" s="29"/>
      <c r="E107" s="29"/>
      <c r="F107" s="29"/>
      <c r="G107" s="29"/>
      <c r="H107" s="37">
        <f t="shared" si="2"/>
        <v>0</v>
      </c>
      <c r="I107" s="49">
        <f t="shared" si="3"/>
        <v>0</v>
      </c>
    </row>
    <row r="108" spans="1:9" ht="18" x14ac:dyDescent="0.25">
      <c r="A108" s="13" t="s">
        <v>422</v>
      </c>
      <c r="B108" s="29"/>
      <c r="C108" s="29"/>
      <c r="D108" s="29"/>
      <c r="E108" s="29"/>
      <c r="F108" s="29"/>
      <c r="G108" s="29"/>
      <c r="H108" s="37">
        <f t="shared" si="2"/>
        <v>0</v>
      </c>
      <c r="I108" s="49">
        <f t="shared" si="3"/>
        <v>0</v>
      </c>
    </row>
    <row r="109" spans="1:9" ht="18" x14ac:dyDescent="0.25">
      <c r="A109" s="13" t="s">
        <v>423</v>
      </c>
      <c r="B109" s="29"/>
      <c r="C109" s="29"/>
      <c r="D109" s="29"/>
      <c r="E109" s="29"/>
      <c r="F109" s="29"/>
      <c r="G109" s="29"/>
      <c r="H109" s="37">
        <f t="shared" si="2"/>
        <v>0</v>
      </c>
      <c r="I109" s="49">
        <f t="shared" si="3"/>
        <v>0</v>
      </c>
    </row>
    <row r="110" spans="1:9" ht="18" x14ac:dyDescent="0.25">
      <c r="A110" s="13" t="s">
        <v>424</v>
      </c>
      <c r="B110" s="29"/>
      <c r="C110" s="29"/>
      <c r="D110" s="29"/>
      <c r="E110" s="29"/>
      <c r="F110" s="29"/>
      <c r="G110" s="29"/>
      <c r="H110" s="37">
        <f t="shared" si="2"/>
        <v>0</v>
      </c>
      <c r="I110" s="49">
        <f t="shared" si="3"/>
        <v>0</v>
      </c>
    </row>
    <row r="111" spans="1:9" ht="18" x14ac:dyDescent="0.25">
      <c r="A111" s="13" t="s">
        <v>425</v>
      </c>
      <c r="B111" s="29"/>
      <c r="C111" s="29"/>
      <c r="D111" s="29"/>
      <c r="E111" s="29"/>
      <c r="F111" s="29"/>
      <c r="G111" s="29"/>
      <c r="H111" s="37">
        <f t="shared" si="2"/>
        <v>0</v>
      </c>
      <c r="I111" s="49">
        <f t="shared" si="3"/>
        <v>0</v>
      </c>
    </row>
    <row r="112" spans="1:9" ht="18" x14ac:dyDescent="0.25">
      <c r="A112" s="13" t="s">
        <v>426</v>
      </c>
      <c r="B112" s="29"/>
      <c r="C112" s="29"/>
      <c r="D112" s="29"/>
      <c r="E112" s="29"/>
      <c r="F112" s="29"/>
      <c r="G112" s="29"/>
      <c r="H112" s="37">
        <f t="shared" si="2"/>
        <v>0</v>
      </c>
      <c r="I112" s="49">
        <f t="shared" si="3"/>
        <v>0</v>
      </c>
    </row>
    <row r="113" spans="1:9" ht="18" x14ac:dyDescent="0.25">
      <c r="A113" s="13" t="s">
        <v>427</v>
      </c>
      <c r="B113" s="29"/>
      <c r="C113" s="29"/>
      <c r="D113" s="29"/>
      <c r="E113" s="29"/>
      <c r="F113" s="29"/>
      <c r="G113" s="29"/>
      <c r="H113" s="37">
        <f t="shared" si="2"/>
        <v>0</v>
      </c>
      <c r="I113" s="49">
        <f t="shared" si="3"/>
        <v>0</v>
      </c>
    </row>
    <row r="114" spans="1:9" ht="18" x14ac:dyDescent="0.25">
      <c r="A114" s="13" t="s">
        <v>428</v>
      </c>
      <c r="B114" s="29"/>
      <c r="C114" s="29"/>
      <c r="D114" s="29"/>
      <c r="E114" s="29"/>
      <c r="F114" s="29"/>
      <c r="G114" s="29"/>
      <c r="H114" s="37">
        <f t="shared" si="2"/>
        <v>0</v>
      </c>
      <c r="I114" s="49">
        <f t="shared" si="3"/>
        <v>0</v>
      </c>
    </row>
    <row r="115" spans="1:9" ht="18" x14ac:dyDescent="0.25">
      <c r="A115" s="13" t="s">
        <v>429</v>
      </c>
      <c r="B115" s="29"/>
      <c r="C115" s="29"/>
      <c r="D115" s="29"/>
      <c r="E115" s="29"/>
      <c r="F115" s="29"/>
      <c r="G115" s="29"/>
      <c r="H115" s="37">
        <f t="shared" si="2"/>
        <v>0</v>
      </c>
      <c r="I115" s="49">
        <f t="shared" si="3"/>
        <v>0</v>
      </c>
    </row>
    <row r="116" spans="1:9" ht="18" x14ac:dyDescent="0.25">
      <c r="A116" s="13" t="s">
        <v>430</v>
      </c>
      <c r="B116" s="29"/>
      <c r="C116" s="29"/>
      <c r="D116" s="29"/>
      <c r="E116" s="29"/>
      <c r="F116" s="29"/>
      <c r="G116" s="29"/>
      <c r="H116" s="37">
        <f t="shared" si="2"/>
        <v>0</v>
      </c>
      <c r="I116" s="49">
        <f t="shared" si="3"/>
        <v>0</v>
      </c>
    </row>
    <row r="117" spans="1:9" ht="18" x14ac:dyDescent="0.25">
      <c r="A117" s="13" t="s">
        <v>431</v>
      </c>
      <c r="B117" s="29"/>
      <c r="C117" s="29"/>
      <c r="D117" s="29"/>
      <c r="E117" s="29"/>
      <c r="F117" s="29"/>
      <c r="G117" s="29"/>
      <c r="H117" s="37">
        <f t="shared" si="2"/>
        <v>0</v>
      </c>
      <c r="I117" s="49">
        <f t="shared" si="3"/>
        <v>0</v>
      </c>
    </row>
    <row r="118" spans="1:9" ht="18" x14ac:dyDescent="0.25">
      <c r="A118" s="13" t="s">
        <v>432</v>
      </c>
      <c r="B118" s="29"/>
      <c r="C118" s="29"/>
      <c r="D118" s="29"/>
      <c r="E118" s="29"/>
      <c r="F118" s="29"/>
      <c r="G118" s="29"/>
      <c r="H118" s="37">
        <f t="shared" si="2"/>
        <v>0</v>
      </c>
      <c r="I118" s="49">
        <f t="shared" si="3"/>
        <v>0</v>
      </c>
    </row>
    <row r="119" spans="1:9" ht="18" x14ac:dyDescent="0.25">
      <c r="A119" s="13" t="s">
        <v>433</v>
      </c>
      <c r="B119" s="29"/>
      <c r="C119" s="29"/>
      <c r="D119" s="29"/>
      <c r="E119" s="29"/>
      <c r="F119" s="29"/>
      <c r="G119" s="29"/>
      <c r="H119" s="37">
        <f t="shared" si="2"/>
        <v>0</v>
      </c>
      <c r="I119" s="49">
        <f t="shared" si="3"/>
        <v>0</v>
      </c>
    </row>
    <row r="120" spans="1:9" ht="18" x14ac:dyDescent="0.25">
      <c r="A120" s="13" t="s">
        <v>434</v>
      </c>
      <c r="B120" s="29"/>
      <c r="C120" s="29"/>
      <c r="D120" s="29"/>
      <c r="E120" s="29"/>
      <c r="F120" s="29"/>
      <c r="G120" s="29"/>
      <c r="H120" s="37">
        <f t="shared" si="2"/>
        <v>0</v>
      </c>
      <c r="I120" s="49">
        <f t="shared" si="3"/>
        <v>0</v>
      </c>
    </row>
    <row r="121" spans="1:9" ht="18" x14ac:dyDescent="0.25">
      <c r="A121" s="13" t="s">
        <v>435</v>
      </c>
      <c r="B121" s="29"/>
      <c r="C121" s="29"/>
      <c r="D121" s="29"/>
      <c r="E121" s="29"/>
      <c r="F121" s="29"/>
      <c r="G121" s="29"/>
      <c r="H121" s="37">
        <f t="shared" si="2"/>
        <v>0</v>
      </c>
      <c r="I121" s="49">
        <f t="shared" si="3"/>
        <v>0</v>
      </c>
    </row>
    <row r="122" spans="1:9" ht="18" x14ac:dyDescent="0.25">
      <c r="A122" s="13" t="s">
        <v>436</v>
      </c>
      <c r="B122" s="29"/>
      <c r="C122" s="29"/>
      <c r="D122" s="29"/>
      <c r="E122" s="29"/>
      <c r="F122" s="29"/>
      <c r="G122" s="29"/>
      <c r="H122" s="37">
        <f t="shared" si="2"/>
        <v>0</v>
      </c>
      <c r="I122" s="49">
        <f t="shared" si="3"/>
        <v>0</v>
      </c>
    </row>
    <row r="123" spans="1:9" ht="18" x14ac:dyDescent="0.25">
      <c r="A123" s="13" t="s">
        <v>437</v>
      </c>
      <c r="B123" s="29"/>
      <c r="C123" s="29"/>
      <c r="D123" s="29"/>
      <c r="E123" s="29"/>
      <c r="F123" s="29"/>
      <c r="G123" s="29"/>
      <c r="H123" s="37">
        <f t="shared" si="2"/>
        <v>0</v>
      </c>
      <c r="I123" s="49">
        <f t="shared" si="3"/>
        <v>0</v>
      </c>
    </row>
    <row r="124" spans="1:9" ht="18" x14ac:dyDescent="0.25">
      <c r="A124" s="13" t="s">
        <v>438</v>
      </c>
      <c r="B124" s="29"/>
      <c r="C124" s="29"/>
      <c r="D124" s="29"/>
      <c r="E124" s="29"/>
      <c r="F124" s="29"/>
      <c r="G124" s="29"/>
      <c r="H124" s="37">
        <f t="shared" si="2"/>
        <v>0</v>
      </c>
      <c r="I124" s="49">
        <f t="shared" si="3"/>
        <v>0</v>
      </c>
    </row>
    <row r="125" spans="1:9" ht="18" x14ac:dyDescent="0.25">
      <c r="A125" s="13" t="s">
        <v>439</v>
      </c>
      <c r="B125" s="29"/>
      <c r="C125" s="29"/>
      <c r="D125" s="29"/>
      <c r="E125" s="29"/>
      <c r="F125" s="29"/>
      <c r="G125" s="29"/>
      <c r="H125" s="37">
        <f t="shared" si="2"/>
        <v>0</v>
      </c>
      <c r="I125" s="49">
        <f t="shared" si="3"/>
        <v>0</v>
      </c>
    </row>
    <row r="126" spans="1:9" ht="18" x14ac:dyDescent="0.25">
      <c r="A126" s="13" t="s">
        <v>440</v>
      </c>
      <c r="B126" s="29"/>
      <c r="C126" s="29"/>
      <c r="D126" s="29"/>
      <c r="E126" s="29"/>
      <c r="F126" s="29"/>
      <c r="G126" s="29"/>
      <c r="H126" s="37">
        <f t="shared" si="2"/>
        <v>0</v>
      </c>
      <c r="I126" s="49">
        <f t="shared" si="3"/>
        <v>0</v>
      </c>
    </row>
    <row r="127" spans="1:9" ht="18" x14ac:dyDescent="0.25">
      <c r="A127" s="13" t="s">
        <v>441</v>
      </c>
      <c r="B127" s="29"/>
      <c r="C127" s="29"/>
      <c r="D127" s="29"/>
      <c r="E127" s="29"/>
      <c r="F127" s="29"/>
      <c r="G127" s="29"/>
      <c r="H127" s="37">
        <f t="shared" si="2"/>
        <v>0</v>
      </c>
      <c r="I127" s="49">
        <f t="shared" si="3"/>
        <v>0</v>
      </c>
    </row>
    <row r="128" spans="1:9" ht="18" x14ac:dyDescent="0.25">
      <c r="A128" s="13" t="s">
        <v>442</v>
      </c>
      <c r="B128" s="29"/>
      <c r="C128" s="29"/>
      <c r="D128" s="29"/>
      <c r="E128" s="29"/>
      <c r="F128" s="29"/>
      <c r="G128" s="29"/>
      <c r="H128" s="37">
        <f t="shared" si="2"/>
        <v>0</v>
      </c>
      <c r="I128" s="49">
        <f t="shared" si="3"/>
        <v>0</v>
      </c>
    </row>
    <row r="129" spans="1:9" ht="18" x14ac:dyDescent="0.25">
      <c r="A129" s="13" t="s">
        <v>443</v>
      </c>
      <c r="B129" s="29"/>
      <c r="C129" s="29"/>
      <c r="D129" s="29"/>
      <c r="E129" s="29"/>
      <c r="F129" s="29"/>
      <c r="G129" s="29"/>
      <c r="H129" s="37">
        <f t="shared" si="2"/>
        <v>0</v>
      </c>
      <c r="I129" s="49">
        <f t="shared" si="3"/>
        <v>0</v>
      </c>
    </row>
    <row r="130" spans="1:9" ht="18" x14ac:dyDescent="0.25">
      <c r="A130" s="13" t="s">
        <v>444</v>
      </c>
      <c r="B130" s="29"/>
      <c r="C130" s="29"/>
      <c r="D130" s="29"/>
      <c r="E130" s="29"/>
      <c r="F130" s="29"/>
      <c r="G130" s="29"/>
      <c r="H130" s="37">
        <f t="shared" si="2"/>
        <v>0</v>
      </c>
      <c r="I130" s="49">
        <f t="shared" si="3"/>
        <v>0</v>
      </c>
    </row>
    <row r="131" spans="1:9" ht="18" x14ac:dyDescent="0.25">
      <c r="A131" s="13" t="s">
        <v>445</v>
      </c>
      <c r="B131" s="29"/>
      <c r="C131" s="29"/>
      <c r="D131" s="29"/>
      <c r="E131" s="29"/>
      <c r="F131" s="29"/>
      <c r="G131" s="29"/>
      <c r="H131" s="37">
        <f t="shared" si="2"/>
        <v>0</v>
      </c>
      <c r="I131" s="49">
        <f t="shared" si="3"/>
        <v>0</v>
      </c>
    </row>
    <row r="132" spans="1:9" ht="18" x14ac:dyDescent="0.25">
      <c r="A132" s="13" t="s">
        <v>446</v>
      </c>
      <c r="B132" s="29"/>
      <c r="C132" s="29"/>
      <c r="D132" s="29"/>
      <c r="E132" s="29"/>
      <c r="F132" s="29"/>
      <c r="G132" s="29"/>
      <c r="H132" s="37">
        <f t="shared" si="2"/>
        <v>0</v>
      </c>
      <c r="I132" s="49">
        <f t="shared" si="3"/>
        <v>0</v>
      </c>
    </row>
    <row r="133" spans="1:9" ht="18" x14ac:dyDescent="0.25">
      <c r="A133" s="13" t="s">
        <v>447</v>
      </c>
      <c r="B133" s="29"/>
      <c r="C133" s="29"/>
      <c r="D133" s="29"/>
      <c r="E133" s="29"/>
      <c r="F133" s="29"/>
      <c r="G133" s="29"/>
      <c r="H133" s="37">
        <f t="shared" si="2"/>
        <v>0</v>
      </c>
      <c r="I133" s="49">
        <f t="shared" si="3"/>
        <v>0</v>
      </c>
    </row>
    <row r="134" spans="1:9" ht="18" x14ac:dyDescent="0.25">
      <c r="A134" s="13" t="s">
        <v>448</v>
      </c>
      <c r="B134" s="29"/>
      <c r="C134" s="29"/>
      <c r="D134" s="29"/>
      <c r="E134" s="29"/>
      <c r="F134" s="29"/>
      <c r="G134" s="29"/>
      <c r="H134" s="37">
        <f t="shared" si="2"/>
        <v>0</v>
      </c>
      <c r="I134" s="49">
        <f t="shared" si="3"/>
        <v>0</v>
      </c>
    </row>
    <row r="135" spans="1:9" ht="18" x14ac:dyDescent="0.25">
      <c r="A135" s="13" t="s">
        <v>449</v>
      </c>
      <c r="B135" s="29"/>
      <c r="C135" s="29"/>
      <c r="D135" s="29"/>
      <c r="E135" s="29"/>
      <c r="F135" s="29"/>
      <c r="G135" s="29"/>
      <c r="H135" s="37">
        <f t="shared" si="2"/>
        <v>0</v>
      </c>
      <c r="I135" s="49">
        <f t="shared" si="3"/>
        <v>0</v>
      </c>
    </row>
    <row r="136" spans="1:9" ht="18" x14ac:dyDescent="0.25">
      <c r="A136" s="13" t="s">
        <v>450</v>
      </c>
      <c r="B136" s="29"/>
      <c r="C136" s="29"/>
      <c r="D136" s="29"/>
      <c r="E136" s="29"/>
      <c r="F136" s="29"/>
      <c r="G136" s="29"/>
      <c r="H136" s="37">
        <f t="shared" si="2"/>
        <v>0</v>
      </c>
      <c r="I136" s="49">
        <f t="shared" si="3"/>
        <v>0</v>
      </c>
    </row>
    <row r="137" spans="1:9" ht="18" x14ac:dyDescent="0.25">
      <c r="A137" s="13" t="s">
        <v>451</v>
      </c>
      <c r="B137" s="29"/>
      <c r="C137" s="29"/>
      <c r="D137" s="29"/>
      <c r="E137" s="29"/>
      <c r="F137" s="29"/>
      <c r="G137" s="29"/>
      <c r="H137" s="37">
        <f t="shared" si="2"/>
        <v>0</v>
      </c>
      <c r="I137" s="49">
        <f t="shared" si="3"/>
        <v>0</v>
      </c>
    </row>
    <row r="138" spans="1:9" ht="18" x14ac:dyDescent="0.25">
      <c r="A138" s="13" t="s">
        <v>452</v>
      </c>
      <c r="B138" s="29"/>
      <c r="C138" s="29"/>
      <c r="D138" s="29"/>
      <c r="E138" s="29"/>
      <c r="F138" s="29"/>
      <c r="G138" s="29"/>
      <c r="H138" s="37">
        <f t="shared" si="2"/>
        <v>0</v>
      </c>
      <c r="I138" s="49">
        <f t="shared" si="3"/>
        <v>0</v>
      </c>
    </row>
    <row r="139" spans="1:9" ht="18" x14ac:dyDescent="0.25">
      <c r="A139" s="13" t="s">
        <v>453</v>
      </c>
      <c r="B139" s="29"/>
      <c r="C139" s="29"/>
      <c r="D139" s="29"/>
      <c r="E139" s="29"/>
      <c r="F139" s="29"/>
      <c r="G139" s="29"/>
      <c r="H139" s="37">
        <f t="shared" si="2"/>
        <v>0</v>
      </c>
      <c r="I139" s="49">
        <f t="shared" si="3"/>
        <v>0</v>
      </c>
    </row>
    <row r="140" spans="1:9" ht="18" x14ac:dyDescent="0.25">
      <c r="A140" s="13" t="s">
        <v>454</v>
      </c>
      <c r="B140" s="29"/>
      <c r="C140" s="29"/>
      <c r="D140" s="29"/>
      <c r="E140" s="29"/>
      <c r="F140" s="29"/>
      <c r="G140" s="29"/>
      <c r="H140" s="37">
        <f t="shared" si="2"/>
        <v>0</v>
      </c>
      <c r="I140" s="49">
        <f t="shared" si="3"/>
        <v>0</v>
      </c>
    </row>
    <row r="141" spans="1:9" ht="18" x14ac:dyDescent="0.25">
      <c r="A141" s="13" t="s">
        <v>455</v>
      </c>
      <c r="B141" s="29"/>
      <c r="C141" s="29"/>
      <c r="D141" s="29"/>
      <c r="E141" s="29"/>
      <c r="F141" s="29"/>
      <c r="G141" s="29"/>
      <c r="H141" s="37">
        <f t="shared" si="2"/>
        <v>0</v>
      </c>
      <c r="I141" s="49">
        <f t="shared" si="3"/>
        <v>0</v>
      </c>
    </row>
    <row r="142" spans="1:9" ht="18" x14ac:dyDescent="0.25">
      <c r="A142" s="13" t="s">
        <v>456</v>
      </c>
      <c r="B142" s="29"/>
      <c r="C142" s="29"/>
      <c r="D142" s="29"/>
      <c r="E142" s="29"/>
      <c r="F142" s="29"/>
      <c r="G142" s="29"/>
      <c r="H142" s="37">
        <f t="shared" si="2"/>
        <v>0</v>
      </c>
      <c r="I142" s="49">
        <f t="shared" si="3"/>
        <v>0</v>
      </c>
    </row>
    <row r="143" spans="1:9" ht="18" x14ac:dyDescent="0.25">
      <c r="A143" s="13" t="s">
        <v>457</v>
      </c>
      <c r="B143" s="29"/>
      <c r="C143" s="29"/>
      <c r="D143" s="29"/>
      <c r="E143" s="29"/>
      <c r="F143" s="29"/>
      <c r="G143" s="29"/>
      <c r="H143" s="37">
        <f t="shared" si="2"/>
        <v>0</v>
      </c>
      <c r="I143" s="49">
        <f t="shared" si="3"/>
        <v>0</v>
      </c>
    </row>
    <row r="144" spans="1:9" ht="18" x14ac:dyDescent="0.25">
      <c r="A144" s="13" t="s">
        <v>458</v>
      </c>
      <c r="B144" s="29"/>
      <c r="C144" s="29"/>
      <c r="D144" s="29"/>
      <c r="E144" s="29"/>
      <c r="F144" s="29"/>
      <c r="G144" s="29"/>
      <c r="H144" s="37">
        <f t="shared" si="2"/>
        <v>0</v>
      </c>
      <c r="I144" s="49">
        <f t="shared" si="3"/>
        <v>0</v>
      </c>
    </row>
    <row r="145" spans="1:9" ht="18" x14ac:dyDescent="0.25">
      <c r="A145" s="13" t="s">
        <v>459</v>
      </c>
      <c r="B145" s="29"/>
      <c r="C145" s="29"/>
      <c r="D145" s="29"/>
      <c r="E145" s="29"/>
      <c r="F145" s="29"/>
      <c r="G145" s="29"/>
      <c r="H145" s="37">
        <f t="shared" si="2"/>
        <v>0</v>
      </c>
      <c r="I145" s="49">
        <f t="shared" si="3"/>
        <v>0</v>
      </c>
    </row>
    <row r="146" spans="1:9" ht="18" x14ac:dyDescent="0.25">
      <c r="A146" s="13" t="s">
        <v>460</v>
      </c>
      <c r="B146" s="29"/>
      <c r="C146" s="29"/>
      <c r="D146" s="29"/>
      <c r="E146" s="29"/>
      <c r="F146" s="29"/>
      <c r="G146" s="29"/>
      <c r="H146" s="37">
        <f t="shared" si="2"/>
        <v>0</v>
      </c>
      <c r="I146" s="49">
        <f t="shared" si="3"/>
        <v>0</v>
      </c>
    </row>
    <row r="147" spans="1:9" ht="18" x14ac:dyDescent="0.25">
      <c r="A147" s="13" t="s">
        <v>461</v>
      </c>
      <c r="B147" s="29">
        <v>0</v>
      </c>
      <c r="C147" s="29">
        <v>0</v>
      </c>
      <c r="D147" s="29">
        <v>0</v>
      </c>
      <c r="E147" s="29">
        <v>0</v>
      </c>
      <c r="F147" s="29">
        <v>0</v>
      </c>
      <c r="G147" s="29">
        <v>0</v>
      </c>
      <c r="H147" s="37">
        <f t="shared" si="2"/>
        <v>0</v>
      </c>
      <c r="I147" s="49">
        <f t="shared" si="3"/>
        <v>0</v>
      </c>
    </row>
    <row r="148" spans="1:9" ht="18" x14ac:dyDescent="0.25">
      <c r="A148" s="13"/>
      <c r="B148" s="29"/>
      <c r="C148" s="29"/>
      <c r="D148" s="29"/>
      <c r="E148" s="29"/>
      <c r="F148" s="29"/>
      <c r="G148" s="29"/>
      <c r="H148" s="37">
        <f t="shared" si="2"/>
        <v>0</v>
      </c>
      <c r="I148" s="49">
        <f t="shared" si="3"/>
        <v>0</v>
      </c>
    </row>
    <row r="149" spans="1:9" ht="18" x14ac:dyDescent="0.25">
      <c r="A149" s="20" t="s">
        <v>1</v>
      </c>
      <c r="B149" s="31">
        <f t="shared" ref="B149:I149" si="4">SUM(B28:B148)</f>
        <v>0</v>
      </c>
      <c r="C149" s="37">
        <f t="shared" si="4"/>
        <v>0</v>
      </c>
      <c r="D149" s="37">
        <f t="shared" si="4"/>
        <v>0</v>
      </c>
      <c r="E149" s="37">
        <f t="shared" si="4"/>
        <v>0</v>
      </c>
      <c r="F149" s="37">
        <f t="shared" si="4"/>
        <v>0</v>
      </c>
      <c r="G149" s="37">
        <f t="shared" si="4"/>
        <v>0</v>
      </c>
      <c r="H149" s="31">
        <f t="shared" si="4"/>
        <v>0</v>
      </c>
      <c r="I149" s="33">
        <f t="shared" si="4"/>
        <v>0</v>
      </c>
    </row>
    <row r="150" spans="1:9" ht="18" x14ac:dyDescent="0.25">
      <c r="A150" s="315"/>
      <c r="B150" s="315"/>
      <c r="C150" s="315"/>
      <c r="D150" s="315"/>
      <c r="E150" s="315"/>
      <c r="F150" s="315"/>
      <c r="G150" s="315"/>
      <c r="H150" s="315"/>
      <c r="I150" s="315"/>
    </row>
    <row r="151" spans="1:9" ht="18" x14ac:dyDescent="0.25">
      <c r="A151" s="301" t="s">
        <v>20</v>
      </c>
      <c r="B151" s="301"/>
      <c r="C151" s="301"/>
      <c r="D151" s="301"/>
      <c r="E151" s="301"/>
      <c r="F151" s="301"/>
      <c r="G151" s="301"/>
      <c r="H151" s="301"/>
      <c r="I151" s="301"/>
    </row>
  </sheetData>
  <mergeCells count="26">
    <mergeCell ref="A150:I150"/>
    <mergeCell ref="A151:I151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3400-000000000000}"/>
    <hyperlink ref="H6:I6" r:id="rId1" display="Email" xr:uid="{00000000-0004-0000-3400-000001000000}"/>
    <hyperlink ref="A8" r:id="rId2" display="=@NOW()" xr:uid="{00000000-0004-0000-3400-000002000000}"/>
  </hyperlinks>
  <pageMargins left="0.75" right="0.75" top="1" bottom="1" header="0.5" footer="0.5"/>
  <pageSetup scale="64" fitToHeight="4" orientation="landscape" horizontalDpi="4294967293" verticalDpi="0" r:id="rId3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49">
    <pageSetUpPr fitToPage="1"/>
  </sheetPr>
  <dimension ref="A1:I151"/>
  <sheetViews>
    <sheetView showZeros="0" topLeftCell="A13" workbookViewId="0">
      <selection activeCell="B6" sqref="B6:G6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28515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462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H149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I149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3</v>
      </c>
    </row>
    <row r="26" spans="1:9" ht="18" x14ac:dyDescent="0.25">
      <c r="A26" s="4" t="s">
        <v>462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748</v>
      </c>
      <c r="B27" s="12"/>
      <c r="C27" s="12"/>
      <c r="D27" s="12"/>
      <c r="E27" s="12"/>
      <c r="F27" s="12"/>
      <c r="G27" s="12"/>
      <c r="H27" s="12"/>
      <c r="I27" s="114"/>
    </row>
    <row r="28" spans="1:9" ht="18" x14ac:dyDescent="0.25">
      <c r="A28" s="13" t="s">
        <v>343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7">
        <f>SUM(B28:G28)</f>
        <v>0</v>
      </c>
      <c r="I28" s="49">
        <f>H28*$I$25</f>
        <v>0</v>
      </c>
    </row>
    <row r="29" spans="1:9" ht="18" x14ac:dyDescent="0.25">
      <c r="A29" s="13" t="s">
        <v>293</v>
      </c>
      <c r="B29" s="29"/>
      <c r="C29" s="29"/>
      <c r="D29" s="29"/>
      <c r="E29" s="29"/>
      <c r="F29" s="29"/>
      <c r="G29" s="29"/>
      <c r="H29" s="37">
        <f t="shared" ref="H29:H92" si="0">SUM(B29:G29)</f>
        <v>0</v>
      </c>
      <c r="I29" s="49">
        <f t="shared" ref="I29:I92" si="1">H29*$I$25</f>
        <v>0</v>
      </c>
    </row>
    <row r="30" spans="1:9" ht="18" x14ac:dyDescent="0.25">
      <c r="A30" s="13" t="s">
        <v>344</v>
      </c>
      <c r="B30" s="29"/>
      <c r="C30" s="29"/>
      <c r="D30" s="29"/>
      <c r="E30" s="29"/>
      <c r="F30" s="29"/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345</v>
      </c>
      <c r="B31" s="29"/>
      <c r="C31" s="29"/>
      <c r="D31" s="29"/>
      <c r="E31" s="29"/>
      <c r="F31" s="29"/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346</v>
      </c>
      <c r="B32" s="29"/>
      <c r="C32" s="29"/>
      <c r="D32" s="29"/>
      <c r="E32" s="29"/>
      <c r="F32" s="29"/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347</v>
      </c>
      <c r="B33" s="29"/>
      <c r="C33" s="29"/>
      <c r="D33" s="29"/>
      <c r="E33" s="29"/>
      <c r="F33" s="29"/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13" t="s">
        <v>348</v>
      </c>
      <c r="B34" s="29"/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13" t="s">
        <v>349</v>
      </c>
      <c r="B35" s="29"/>
      <c r="C35" s="29"/>
      <c r="D35" s="29"/>
      <c r="E35" s="29"/>
      <c r="F35" s="29"/>
      <c r="G35" s="29"/>
      <c r="H35" s="37">
        <f t="shared" si="0"/>
        <v>0</v>
      </c>
      <c r="I35" s="49">
        <f t="shared" si="1"/>
        <v>0</v>
      </c>
    </row>
    <row r="36" spans="1:9" ht="18" x14ac:dyDescent="0.25">
      <c r="A36" s="13" t="s">
        <v>350</v>
      </c>
      <c r="B36" s="29"/>
      <c r="C36" s="29"/>
      <c r="D36" s="29"/>
      <c r="E36" s="29"/>
      <c r="F36" s="29"/>
      <c r="G36" s="29"/>
      <c r="H36" s="37">
        <f t="shared" si="0"/>
        <v>0</v>
      </c>
      <c r="I36" s="49">
        <f t="shared" si="1"/>
        <v>0</v>
      </c>
    </row>
    <row r="37" spans="1:9" ht="18" x14ac:dyDescent="0.25">
      <c r="A37" s="13" t="s">
        <v>351</v>
      </c>
      <c r="B37" s="29"/>
      <c r="C37" s="29"/>
      <c r="D37" s="29"/>
      <c r="E37" s="29"/>
      <c r="F37" s="29"/>
      <c r="G37" s="29"/>
      <c r="H37" s="37">
        <f t="shared" si="0"/>
        <v>0</v>
      </c>
      <c r="I37" s="49">
        <f t="shared" si="1"/>
        <v>0</v>
      </c>
    </row>
    <row r="38" spans="1:9" ht="18" x14ac:dyDescent="0.25">
      <c r="A38" s="13" t="s">
        <v>352</v>
      </c>
      <c r="B38" s="29"/>
      <c r="C38" s="29"/>
      <c r="D38" s="29"/>
      <c r="E38" s="29"/>
      <c r="F38" s="29"/>
      <c r="G38" s="29"/>
      <c r="H38" s="37">
        <f t="shared" si="0"/>
        <v>0</v>
      </c>
      <c r="I38" s="49">
        <f t="shared" si="1"/>
        <v>0</v>
      </c>
    </row>
    <row r="39" spans="1:9" ht="18" x14ac:dyDescent="0.25">
      <c r="A39" s="13" t="s">
        <v>353</v>
      </c>
      <c r="B39" s="29"/>
      <c r="C39" s="29"/>
      <c r="D39" s="29"/>
      <c r="E39" s="29"/>
      <c r="F39" s="29"/>
      <c r="G39" s="29"/>
      <c r="H39" s="37">
        <f t="shared" si="0"/>
        <v>0</v>
      </c>
      <c r="I39" s="49">
        <f t="shared" si="1"/>
        <v>0</v>
      </c>
    </row>
    <row r="40" spans="1:9" ht="18" x14ac:dyDescent="0.25">
      <c r="A40" s="13" t="s">
        <v>354</v>
      </c>
      <c r="B40" s="29"/>
      <c r="C40" s="29"/>
      <c r="D40" s="29"/>
      <c r="E40" s="29"/>
      <c r="F40" s="29"/>
      <c r="G40" s="29"/>
      <c r="H40" s="37">
        <f t="shared" si="0"/>
        <v>0</v>
      </c>
      <c r="I40" s="49">
        <f t="shared" si="1"/>
        <v>0</v>
      </c>
    </row>
    <row r="41" spans="1:9" ht="18" x14ac:dyDescent="0.25">
      <c r="A41" s="13" t="s">
        <v>355</v>
      </c>
      <c r="B41" s="29"/>
      <c r="C41" s="29"/>
      <c r="D41" s="29"/>
      <c r="E41" s="29"/>
      <c r="F41" s="29"/>
      <c r="G41" s="29"/>
      <c r="H41" s="37">
        <f t="shared" si="0"/>
        <v>0</v>
      </c>
      <c r="I41" s="49">
        <f t="shared" si="1"/>
        <v>0</v>
      </c>
    </row>
    <row r="42" spans="1:9" ht="18" x14ac:dyDescent="0.25">
      <c r="A42" s="13" t="s">
        <v>356</v>
      </c>
      <c r="B42" s="29"/>
      <c r="C42" s="29"/>
      <c r="D42" s="29">
        <v>0</v>
      </c>
      <c r="E42" s="29"/>
      <c r="F42" s="29"/>
      <c r="G42" s="29"/>
      <c r="H42" s="37">
        <f t="shared" si="0"/>
        <v>0</v>
      </c>
      <c r="I42" s="49">
        <f t="shared" si="1"/>
        <v>0</v>
      </c>
    </row>
    <row r="43" spans="1:9" ht="18" x14ac:dyDescent="0.25">
      <c r="A43" s="13" t="s">
        <v>357</v>
      </c>
      <c r="B43" s="29"/>
      <c r="C43" s="29"/>
      <c r="D43" s="29"/>
      <c r="E43" s="29"/>
      <c r="F43" s="29"/>
      <c r="G43" s="29"/>
      <c r="H43" s="37">
        <f t="shared" si="0"/>
        <v>0</v>
      </c>
      <c r="I43" s="49">
        <f t="shared" si="1"/>
        <v>0</v>
      </c>
    </row>
    <row r="44" spans="1:9" ht="18" x14ac:dyDescent="0.25">
      <c r="A44" s="13" t="s">
        <v>358</v>
      </c>
      <c r="B44" s="29"/>
      <c r="C44" s="29"/>
      <c r="D44" s="29"/>
      <c r="E44" s="29"/>
      <c r="F44" s="29"/>
      <c r="G44" s="29"/>
      <c r="H44" s="37">
        <f t="shared" si="0"/>
        <v>0</v>
      </c>
      <c r="I44" s="49">
        <f t="shared" si="1"/>
        <v>0</v>
      </c>
    </row>
    <row r="45" spans="1:9" ht="18" x14ac:dyDescent="0.25">
      <c r="A45" s="13" t="s">
        <v>359</v>
      </c>
      <c r="B45" s="29"/>
      <c r="C45" s="29"/>
      <c r="D45" s="29"/>
      <c r="E45" s="29"/>
      <c r="F45" s="29"/>
      <c r="G45" s="29"/>
      <c r="H45" s="37">
        <f t="shared" si="0"/>
        <v>0</v>
      </c>
      <c r="I45" s="49">
        <f t="shared" si="1"/>
        <v>0</v>
      </c>
    </row>
    <row r="46" spans="1:9" ht="18" x14ac:dyDescent="0.25">
      <c r="A46" s="13" t="s">
        <v>360</v>
      </c>
      <c r="B46" s="29"/>
      <c r="C46" s="29"/>
      <c r="D46" s="29"/>
      <c r="E46" s="29"/>
      <c r="F46" s="29"/>
      <c r="G46" s="29"/>
      <c r="H46" s="37">
        <f t="shared" si="0"/>
        <v>0</v>
      </c>
      <c r="I46" s="49">
        <f t="shared" si="1"/>
        <v>0</v>
      </c>
    </row>
    <row r="47" spans="1:9" ht="18" x14ac:dyDescent="0.25">
      <c r="A47" s="13" t="s">
        <v>361</v>
      </c>
      <c r="B47" s="29"/>
      <c r="C47" s="29"/>
      <c r="D47" s="29"/>
      <c r="E47" s="29"/>
      <c r="F47" s="29"/>
      <c r="G47" s="29"/>
      <c r="H47" s="37">
        <f t="shared" si="0"/>
        <v>0</v>
      </c>
      <c r="I47" s="49">
        <f t="shared" si="1"/>
        <v>0</v>
      </c>
    </row>
    <row r="48" spans="1:9" ht="18" x14ac:dyDescent="0.25">
      <c r="A48" s="13" t="s">
        <v>362</v>
      </c>
      <c r="B48" s="29"/>
      <c r="C48" s="29"/>
      <c r="D48" s="29"/>
      <c r="E48" s="29"/>
      <c r="F48" s="29"/>
      <c r="G48" s="29"/>
      <c r="H48" s="37">
        <f t="shared" si="0"/>
        <v>0</v>
      </c>
      <c r="I48" s="49">
        <f t="shared" si="1"/>
        <v>0</v>
      </c>
    </row>
    <row r="49" spans="1:9" ht="18" x14ac:dyDescent="0.25">
      <c r="A49" s="13" t="s">
        <v>363</v>
      </c>
      <c r="B49" s="29"/>
      <c r="C49" s="29"/>
      <c r="D49" s="29"/>
      <c r="E49" s="29"/>
      <c r="F49" s="29"/>
      <c r="G49" s="29"/>
      <c r="H49" s="37">
        <f t="shared" si="0"/>
        <v>0</v>
      </c>
      <c r="I49" s="49">
        <f t="shared" si="1"/>
        <v>0</v>
      </c>
    </row>
    <row r="50" spans="1:9" ht="18" x14ac:dyDescent="0.25">
      <c r="A50" s="13" t="s">
        <v>364</v>
      </c>
      <c r="B50" s="29"/>
      <c r="C50" s="29"/>
      <c r="D50" s="29"/>
      <c r="E50" s="29"/>
      <c r="F50" s="29"/>
      <c r="G50" s="29"/>
      <c r="H50" s="37">
        <f t="shared" si="0"/>
        <v>0</v>
      </c>
      <c r="I50" s="49">
        <f t="shared" si="1"/>
        <v>0</v>
      </c>
    </row>
    <row r="51" spans="1:9" ht="18" x14ac:dyDescent="0.25">
      <c r="A51" s="13" t="s">
        <v>365</v>
      </c>
      <c r="B51" s="29"/>
      <c r="C51" s="29"/>
      <c r="D51" s="29"/>
      <c r="E51" s="29"/>
      <c r="F51" s="29"/>
      <c r="G51" s="29"/>
      <c r="H51" s="37">
        <f t="shared" si="0"/>
        <v>0</v>
      </c>
      <c r="I51" s="49">
        <f t="shared" si="1"/>
        <v>0</v>
      </c>
    </row>
    <row r="52" spans="1:9" ht="18" x14ac:dyDescent="0.25">
      <c r="A52" s="13" t="s">
        <v>366</v>
      </c>
      <c r="B52" s="29"/>
      <c r="C52" s="29"/>
      <c r="D52" s="29"/>
      <c r="E52" s="29"/>
      <c r="F52" s="29"/>
      <c r="G52" s="29"/>
      <c r="H52" s="37">
        <f t="shared" si="0"/>
        <v>0</v>
      </c>
      <c r="I52" s="49">
        <f t="shared" si="1"/>
        <v>0</v>
      </c>
    </row>
    <row r="53" spans="1:9" ht="18" x14ac:dyDescent="0.25">
      <c r="A53" s="13" t="s">
        <v>367</v>
      </c>
      <c r="B53" s="29"/>
      <c r="C53" s="29"/>
      <c r="D53" s="29"/>
      <c r="E53" s="29"/>
      <c r="F53" s="29"/>
      <c r="G53" s="29"/>
      <c r="H53" s="37">
        <f t="shared" si="0"/>
        <v>0</v>
      </c>
      <c r="I53" s="49">
        <f t="shared" si="1"/>
        <v>0</v>
      </c>
    </row>
    <row r="54" spans="1:9" ht="18" x14ac:dyDescent="0.25">
      <c r="A54" s="13" t="s">
        <v>368</v>
      </c>
      <c r="B54" s="29"/>
      <c r="C54" s="29"/>
      <c r="D54" s="29"/>
      <c r="E54" s="29"/>
      <c r="F54" s="29"/>
      <c r="G54" s="29"/>
      <c r="H54" s="37">
        <f t="shared" si="0"/>
        <v>0</v>
      </c>
      <c r="I54" s="49">
        <f t="shared" si="1"/>
        <v>0</v>
      </c>
    </row>
    <row r="55" spans="1:9" ht="18" x14ac:dyDescent="0.25">
      <c r="A55" s="13" t="s">
        <v>369</v>
      </c>
      <c r="B55" s="29"/>
      <c r="C55" s="29"/>
      <c r="D55" s="29"/>
      <c r="E55" s="29"/>
      <c r="F55" s="29"/>
      <c r="G55" s="29"/>
      <c r="H55" s="37">
        <f t="shared" si="0"/>
        <v>0</v>
      </c>
      <c r="I55" s="49">
        <f t="shared" si="1"/>
        <v>0</v>
      </c>
    </row>
    <row r="56" spans="1:9" ht="18" x14ac:dyDescent="0.25">
      <c r="A56" s="13" t="s">
        <v>370</v>
      </c>
      <c r="B56" s="29"/>
      <c r="C56" s="29"/>
      <c r="D56" s="29"/>
      <c r="E56" s="29"/>
      <c r="F56" s="29"/>
      <c r="G56" s="29"/>
      <c r="H56" s="37">
        <f t="shared" si="0"/>
        <v>0</v>
      </c>
      <c r="I56" s="49">
        <f t="shared" si="1"/>
        <v>0</v>
      </c>
    </row>
    <row r="57" spans="1:9" ht="18" x14ac:dyDescent="0.25">
      <c r="A57" s="13" t="s">
        <v>371</v>
      </c>
      <c r="B57" s="29"/>
      <c r="C57" s="29"/>
      <c r="D57" s="29"/>
      <c r="E57" s="29"/>
      <c r="F57" s="29"/>
      <c r="G57" s="29"/>
      <c r="H57" s="37">
        <f t="shared" si="0"/>
        <v>0</v>
      </c>
      <c r="I57" s="49">
        <f t="shared" si="1"/>
        <v>0</v>
      </c>
    </row>
    <row r="58" spans="1:9" ht="18" x14ac:dyDescent="0.25">
      <c r="A58" s="13" t="s">
        <v>372</v>
      </c>
      <c r="B58" s="29"/>
      <c r="C58" s="29"/>
      <c r="D58" s="29"/>
      <c r="E58" s="29"/>
      <c r="F58" s="29"/>
      <c r="G58" s="29"/>
      <c r="H58" s="37">
        <f t="shared" si="0"/>
        <v>0</v>
      </c>
      <c r="I58" s="49">
        <f t="shared" si="1"/>
        <v>0</v>
      </c>
    </row>
    <row r="59" spans="1:9" ht="18" x14ac:dyDescent="0.25">
      <c r="A59" s="13" t="s">
        <v>373</v>
      </c>
      <c r="B59" s="29"/>
      <c r="C59" s="29"/>
      <c r="D59" s="29"/>
      <c r="E59" s="29"/>
      <c r="F59" s="29"/>
      <c r="G59" s="29"/>
      <c r="H59" s="37">
        <f t="shared" si="0"/>
        <v>0</v>
      </c>
      <c r="I59" s="49">
        <f t="shared" si="1"/>
        <v>0</v>
      </c>
    </row>
    <row r="60" spans="1:9" ht="18" x14ac:dyDescent="0.25">
      <c r="A60" s="13" t="s">
        <v>374</v>
      </c>
      <c r="B60" s="29"/>
      <c r="C60" s="29"/>
      <c r="D60" s="29"/>
      <c r="E60" s="29"/>
      <c r="F60" s="29"/>
      <c r="G60" s="29"/>
      <c r="H60" s="37">
        <f t="shared" si="0"/>
        <v>0</v>
      </c>
      <c r="I60" s="49">
        <f t="shared" si="1"/>
        <v>0</v>
      </c>
    </row>
    <row r="61" spans="1:9" ht="18" x14ac:dyDescent="0.25">
      <c r="A61" s="13" t="s">
        <v>375</v>
      </c>
      <c r="B61" s="29"/>
      <c r="C61" s="29"/>
      <c r="D61" s="29"/>
      <c r="E61" s="29"/>
      <c r="F61" s="29"/>
      <c r="G61" s="29"/>
      <c r="H61" s="37">
        <f t="shared" si="0"/>
        <v>0</v>
      </c>
      <c r="I61" s="49">
        <f t="shared" si="1"/>
        <v>0</v>
      </c>
    </row>
    <row r="62" spans="1:9" ht="18" x14ac:dyDescent="0.25">
      <c r="A62" s="13" t="s">
        <v>376</v>
      </c>
      <c r="B62" s="29"/>
      <c r="C62" s="29"/>
      <c r="D62" s="29"/>
      <c r="E62" s="29"/>
      <c r="F62" s="29"/>
      <c r="G62" s="29"/>
      <c r="H62" s="37">
        <f t="shared" si="0"/>
        <v>0</v>
      </c>
      <c r="I62" s="49">
        <f t="shared" si="1"/>
        <v>0</v>
      </c>
    </row>
    <row r="63" spans="1:9" ht="18" x14ac:dyDescent="0.25">
      <c r="A63" s="13" t="s">
        <v>377</v>
      </c>
      <c r="B63" s="29"/>
      <c r="C63" s="29"/>
      <c r="D63" s="29"/>
      <c r="E63" s="29"/>
      <c r="F63" s="29"/>
      <c r="G63" s="29"/>
      <c r="H63" s="37">
        <f t="shared" si="0"/>
        <v>0</v>
      </c>
      <c r="I63" s="49">
        <f t="shared" si="1"/>
        <v>0</v>
      </c>
    </row>
    <row r="64" spans="1:9" ht="18" x14ac:dyDescent="0.25">
      <c r="A64" s="13" t="s">
        <v>378</v>
      </c>
      <c r="B64" s="29"/>
      <c r="C64" s="29"/>
      <c r="D64" s="29"/>
      <c r="E64" s="29"/>
      <c r="F64" s="29"/>
      <c r="G64" s="29"/>
      <c r="H64" s="37">
        <f t="shared" si="0"/>
        <v>0</v>
      </c>
      <c r="I64" s="49">
        <f t="shared" si="1"/>
        <v>0</v>
      </c>
    </row>
    <row r="65" spans="1:9" ht="18" x14ac:dyDescent="0.25">
      <c r="A65" s="13" t="s">
        <v>379</v>
      </c>
      <c r="B65" s="29"/>
      <c r="C65" s="29"/>
      <c r="D65" s="29"/>
      <c r="E65" s="29"/>
      <c r="F65" s="29"/>
      <c r="G65" s="29"/>
      <c r="H65" s="37">
        <f t="shared" si="0"/>
        <v>0</v>
      </c>
      <c r="I65" s="49">
        <f t="shared" si="1"/>
        <v>0</v>
      </c>
    </row>
    <row r="66" spans="1:9" ht="18" x14ac:dyDescent="0.25">
      <c r="A66" s="13" t="s">
        <v>380</v>
      </c>
      <c r="B66" s="29"/>
      <c r="C66" s="29"/>
      <c r="D66" s="29"/>
      <c r="E66" s="29"/>
      <c r="F66" s="29"/>
      <c r="G66" s="29"/>
      <c r="H66" s="37">
        <f t="shared" si="0"/>
        <v>0</v>
      </c>
      <c r="I66" s="49">
        <f t="shared" si="1"/>
        <v>0</v>
      </c>
    </row>
    <row r="67" spans="1:9" ht="18" x14ac:dyDescent="0.25">
      <c r="A67" s="13" t="s">
        <v>381</v>
      </c>
      <c r="B67" s="29"/>
      <c r="C67" s="29"/>
      <c r="D67" s="29"/>
      <c r="E67" s="29"/>
      <c r="F67" s="29"/>
      <c r="G67" s="29"/>
      <c r="H67" s="37">
        <f t="shared" si="0"/>
        <v>0</v>
      </c>
      <c r="I67" s="49">
        <f t="shared" si="1"/>
        <v>0</v>
      </c>
    </row>
    <row r="68" spans="1:9" ht="18" x14ac:dyDescent="0.25">
      <c r="A68" s="13" t="s">
        <v>382</v>
      </c>
      <c r="B68" s="29"/>
      <c r="C68" s="29"/>
      <c r="D68" s="29"/>
      <c r="E68" s="29"/>
      <c r="F68" s="29"/>
      <c r="G68" s="29"/>
      <c r="H68" s="37">
        <f t="shared" si="0"/>
        <v>0</v>
      </c>
      <c r="I68" s="49">
        <f t="shared" si="1"/>
        <v>0</v>
      </c>
    </row>
    <row r="69" spans="1:9" ht="18" x14ac:dyDescent="0.25">
      <c r="A69" s="13" t="s">
        <v>383</v>
      </c>
      <c r="B69" s="29"/>
      <c r="C69" s="29"/>
      <c r="D69" s="29"/>
      <c r="E69" s="29"/>
      <c r="F69" s="29"/>
      <c r="G69" s="29"/>
      <c r="H69" s="37">
        <f t="shared" si="0"/>
        <v>0</v>
      </c>
      <c r="I69" s="49">
        <f t="shared" si="1"/>
        <v>0</v>
      </c>
    </row>
    <row r="70" spans="1:9" ht="18" x14ac:dyDescent="0.25">
      <c r="A70" s="13" t="s">
        <v>384</v>
      </c>
      <c r="B70" s="29"/>
      <c r="C70" s="29"/>
      <c r="D70" s="29"/>
      <c r="E70" s="29"/>
      <c r="F70" s="29"/>
      <c r="G70" s="29"/>
      <c r="H70" s="37">
        <f t="shared" si="0"/>
        <v>0</v>
      </c>
      <c r="I70" s="49">
        <f t="shared" si="1"/>
        <v>0</v>
      </c>
    </row>
    <row r="71" spans="1:9" ht="18" x14ac:dyDescent="0.25">
      <c r="A71" s="13" t="s">
        <v>385</v>
      </c>
      <c r="B71" s="29"/>
      <c r="C71" s="29"/>
      <c r="D71" s="29"/>
      <c r="E71" s="29"/>
      <c r="F71" s="29"/>
      <c r="G71" s="29"/>
      <c r="H71" s="37">
        <f t="shared" si="0"/>
        <v>0</v>
      </c>
      <c r="I71" s="49">
        <f t="shared" si="1"/>
        <v>0</v>
      </c>
    </row>
    <row r="72" spans="1:9" ht="18" x14ac:dyDescent="0.25">
      <c r="A72" s="13" t="s">
        <v>386</v>
      </c>
      <c r="B72" s="29"/>
      <c r="C72" s="29"/>
      <c r="D72" s="29"/>
      <c r="E72" s="29"/>
      <c r="F72" s="29"/>
      <c r="G72" s="29"/>
      <c r="H72" s="37">
        <f t="shared" si="0"/>
        <v>0</v>
      </c>
      <c r="I72" s="49">
        <f t="shared" si="1"/>
        <v>0</v>
      </c>
    </row>
    <row r="73" spans="1:9" ht="18" x14ac:dyDescent="0.25">
      <c r="A73" s="13" t="s">
        <v>387</v>
      </c>
      <c r="B73" s="29"/>
      <c r="C73" s="29"/>
      <c r="D73" s="29"/>
      <c r="E73" s="29"/>
      <c r="F73" s="29"/>
      <c r="G73" s="29"/>
      <c r="H73" s="37">
        <f t="shared" si="0"/>
        <v>0</v>
      </c>
      <c r="I73" s="49">
        <f t="shared" si="1"/>
        <v>0</v>
      </c>
    </row>
    <row r="74" spans="1:9" ht="18" x14ac:dyDescent="0.25">
      <c r="A74" s="13" t="s">
        <v>388</v>
      </c>
      <c r="B74" s="29"/>
      <c r="C74" s="29"/>
      <c r="D74" s="29"/>
      <c r="E74" s="29"/>
      <c r="F74" s="29"/>
      <c r="G74" s="29"/>
      <c r="H74" s="37">
        <f t="shared" si="0"/>
        <v>0</v>
      </c>
      <c r="I74" s="49">
        <f t="shared" si="1"/>
        <v>0</v>
      </c>
    </row>
    <row r="75" spans="1:9" ht="18" x14ac:dyDescent="0.25">
      <c r="A75" s="13" t="s">
        <v>389</v>
      </c>
      <c r="B75" s="29"/>
      <c r="C75" s="29"/>
      <c r="D75" s="29"/>
      <c r="E75" s="29"/>
      <c r="F75" s="29"/>
      <c r="G75" s="29"/>
      <c r="H75" s="37">
        <f t="shared" si="0"/>
        <v>0</v>
      </c>
      <c r="I75" s="49">
        <f t="shared" si="1"/>
        <v>0</v>
      </c>
    </row>
    <row r="76" spans="1:9" ht="18" x14ac:dyDescent="0.25">
      <c r="A76" s="13" t="s">
        <v>390</v>
      </c>
      <c r="B76" s="29"/>
      <c r="C76" s="29"/>
      <c r="D76" s="29"/>
      <c r="E76" s="29"/>
      <c r="F76" s="29"/>
      <c r="G76" s="29"/>
      <c r="H76" s="37">
        <f t="shared" si="0"/>
        <v>0</v>
      </c>
      <c r="I76" s="49">
        <f t="shared" si="1"/>
        <v>0</v>
      </c>
    </row>
    <row r="77" spans="1:9" ht="18" x14ac:dyDescent="0.25">
      <c r="A77" s="13" t="s">
        <v>391</v>
      </c>
      <c r="B77" s="29"/>
      <c r="C77" s="29"/>
      <c r="D77" s="29"/>
      <c r="E77" s="29"/>
      <c r="F77" s="29"/>
      <c r="G77" s="29"/>
      <c r="H77" s="37">
        <f t="shared" si="0"/>
        <v>0</v>
      </c>
      <c r="I77" s="49">
        <f t="shared" si="1"/>
        <v>0</v>
      </c>
    </row>
    <row r="78" spans="1:9" ht="18" x14ac:dyDescent="0.25">
      <c r="A78" s="13" t="s">
        <v>392</v>
      </c>
      <c r="B78" s="29"/>
      <c r="C78" s="29"/>
      <c r="D78" s="29"/>
      <c r="E78" s="29"/>
      <c r="F78" s="29"/>
      <c r="G78" s="29"/>
      <c r="H78" s="37">
        <f t="shared" si="0"/>
        <v>0</v>
      </c>
      <c r="I78" s="49">
        <f t="shared" si="1"/>
        <v>0</v>
      </c>
    </row>
    <row r="79" spans="1:9" ht="18" x14ac:dyDescent="0.25">
      <c r="A79" s="13" t="s">
        <v>393</v>
      </c>
      <c r="B79" s="29"/>
      <c r="C79" s="29"/>
      <c r="D79" s="29"/>
      <c r="E79" s="29"/>
      <c r="F79" s="29"/>
      <c r="G79" s="29"/>
      <c r="H79" s="37">
        <f t="shared" si="0"/>
        <v>0</v>
      </c>
      <c r="I79" s="49">
        <f t="shared" si="1"/>
        <v>0</v>
      </c>
    </row>
    <row r="80" spans="1:9" ht="18" x14ac:dyDescent="0.25">
      <c r="A80" s="13" t="s">
        <v>394</v>
      </c>
      <c r="B80" s="29"/>
      <c r="C80" s="29"/>
      <c r="D80" s="29"/>
      <c r="E80" s="29"/>
      <c r="F80" s="29"/>
      <c r="G80" s="29"/>
      <c r="H80" s="37">
        <f t="shared" si="0"/>
        <v>0</v>
      </c>
      <c r="I80" s="49">
        <f t="shared" si="1"/>
        <v>0</v>
      </c>
    </row>
    <row r="81" spans="1:9" ht="18" x14ac:dyDescent="0.25">
      <c r="A81" s="13" t="s">
        <v>395</v>
      </c>
      <c r="B81" s="29"/>
      <c r="C81" s="29"/>
      <c r="D81" s="29"/>
      <c r="E81" s="29"/>
      <c r="F81" s="29"/>
      <c r="G81" s="29"/>
      <c r="H81" s="37">
        <f t="shared" si="0"/>
        <v>0</v>
      </c>
      <c r="I81" s="49">
        <f t="shared" si="1"/>
        <v>0</v>
      </c>
    </row>
    <row r="82" spans="1:9" ht="18" x14ac:dyDescent="0.25">
      <c r="A82" s="13" t="s">
        <v>396</v>
      </c>
      <c r="B82" s="29"/>
      <c r="C82" s="29"/>
      <c r="D82" s="29"/>
      <c r="E82" s="29"/>
      <c r="F82" s="29"/>
      <c r="G82" s="29"/>
      <c r="H82" s="37">
        <f t="shared" si="0"/>
        <v>0</v>
      </c>
      <c r="I82" s="49">
        <f t="shared" si="1"/>
        <v>0</v>
      </c>
    </row>
    <row r="83" spans="1:9" ht="18" x14ac:dyDescent="0.25">
      <c r="A83" s="13" t="s">
        <v>397</v>
      </c>
      <c r="B83" s="29"/>
      <c r="C83" s="29"/>
      <c r="D83" s="29"/>
      <c r="E83" s="29"/>
      <c r="F83" s="29"/>
      <c r="G83" s="29"/>
      <c r="H83" s="37">
        <f t="shared" si="0"/>
        <v>0</v>
      </c>
      <c r="I83" s="49">
        <f t="shared" si="1"/>
        <v>0</v>
      </c>
    </row>
    <row r="84" spans="1:9" ht="18" x14ac:dyDescent="0.25">
      <c r="A84" s="13" t="s">
        <v>398</v>
      </c>
      <c r="B84" s="29"/>
      <c r="C84" s="29"/>
      <c r="D84" s="29"/>
      <c r="E84" s="29"/>
      <c r="F84" s="29"/>
      <c r="G84" s="29"/>
      <c r="H84" s="37">
        <f t="shared" si="0"/>
        <v>0</v>
      </c>
      <c r="I84" s="49">
        <f t="shared" si="1"/>
        <v>0</v>
      </c>
    </row>
    <row r="85" spans="1:9" ht="18" x14ac:dyDescent="0.25">
      <c r="A85" s="13" t="s">
        <v>399</v>
      </c>
      <c r="B85" s="29"/>
      <c r="C85" s="29"/>
      <c r="D85" s="29"/>
      <c r="E85" s="29"/>
      <c r="F85" s="29"/>
      <c r="G85" s="29"/>
      <c r="H85" s="37">
        <f t="shared" si="0"/>
        <v>0</v>
      </c>
      <c r="I85" s="49">
        <f t="shared" si="1"/>
        <v>0</v>
      </c>
    </row>
    <row r="86" spans="1:9" ht="18" x14ac:dyDescent="0.25">
      <c r="A86" s="13" t="s">
        <v>400</v>
      </c>
      <c r="B86" s="29"/>
      <c r="C86" s="29"/>
      <c r="D86" s="29"/>
      <c r="E86" s="29"/>
      <c r="F86" s="29"/>
      <c r="G86" s="29"/>
      <c r="H86" s="37">
        <f t="shared" si="0"/>
        <v>0</v>
      </c>
      <c r="I86" s="49">
        <f t="shared" si="1"/>
        <v>0</v>
      </c>
    </row>
    <row r="87" spans="1:9" ht="18" x14ac:dyDescent="0.25">
      <c r="A87" s="13" t="s">
        <v>401</v>
      </c>
      <c r="B87" s="29"/>
      <c r="C87" s="29"/>
      <c r="D87" s="29"/>
      <c r="E87" s="29"/>
      <c r="F87" s="29"/>
      <c r="G87" s="29"/>
      <c r="H87" s="37">
        <f t="shared" si="0"/>
        <v>0</v>
      </c>
      <c r="I87" s="49">
        <f t="shared" si="1"/>
        <v>0</v>
      </c>
    </row>
    <row r="88" spans="1:9" ht="18" x14ac:dyDescent="0.25">
      <c r="A88" s="13" t="s">
        <v>402</v>
      </c>
      <c r="B88" s="29"/>
      <c r="C88" s="29"/>
      <c r="D88" s="29"/>
      <c r="E88" s="29"/>
      <c r="F88" s="29"/>
      <c r="G88" s="29"/>
      <c r="H88" s="37">
        <f t="shared" si="0"/>
        <v>0</v>
      </c>
      <c r="I88" s="49">
        <f t="shared" si="1"/>
        <v>0</v>
      </c>
    </row>
    <row r="89" spans="1:9" ht="18" x14ac:dyDescent="0.25">
      <c r="A89" s="13" t="s">
        <v>403</v>
      </c>
      <c r="B89" s="29"/>
      <c r="C89" s="29"/>
      <c r="D89" s="29"/>
      <c r="E89" s="29"/>
      <c r="F89" s="29"/>
      <c r="G89" s="29"/>
      <c r="H89" s="37">
        <f t="shared" si="0"/>
        <v>0</v>
      </c>
      <c r="I89" s="49">
        <f t="shared" si="1"/>
        <v>0</v>
      </c>
    </row>
    <row r="90" spans="1:9" ht="18" x14ac:dyDescent="0.25">
      <c r="A90" s="13" t="s">
        <v>404</v>
      </c>
      <c r="B90" s="29"/>
      <c r="C90" s="29"/>
      <c r="D90" s="29"/>
      <c r="E90" s="29"/>
      <c r="F90" s="29"/>
      <c r="G90" s="29"/>
      <c r="H90" s="37">
        <f t="shared" si="0"/>
        <v>0</v>
      </c>
      <c r="I90" s="49">
        <f t="shared" si="1"/>
        <v>0</v>
      </c>
    </row>
    <row r="91" spans="1:9" ht="18" x14ac:dyDescent="0.25">
      <c r="A91" s="13" t="s">
        <v>405</v>
      </c>
      <c r="B91" s="29"/>
      <c r="C91" s="29"/>
      <c r="D91" s="29"/>
      <c r="E91" s="29"/>
      <c r="F91" s="29"/>
      <c r="G91" s="29"/>
      <c r="H91" s="37">
        <f t="shared" si="0"/>
        <v>0</v>
      </c>
      <c r="I91" s="49">
        <f t="shared" si="1"/>
        <v>0</v>
      </c>
    </row>
    <row r="92" spans="1:9" ht="18" x14ac:dyDescent="0.25">
      <c r="A92" s="13" t="s">
        <v>406</v>
      </c>
      <c r="B92" s="29"/>
      <c r="C92" s="29"/>
      <c r="D92" s="29"/>
      <c r="E92" s="29"/>
      <c r="F92" s="29"/>
      <c r="G92" s="29"/>
      <c r="H92" s="37">
        <f t="shared" si="0"/>
        <v>0</v>
      </c>
      <c r="I92" s="49">
        <f t="shared" si="1"/>
        <v>0</v>
      </c>
    </row>
    <row r="93" spans="1:9" ht="18" x14ac:dyDescent="0.25">
      <c r="A93" s="13" t="s">
        <v>407</v>
      </c>
      <c r="B93" s="29"/>
      <c r="C93" s="29"/>
      <c r="D93" s="29"/>
      <c r="E93" s="29"/>
      <c r="F93" s="29"/>
      <c r="G93" s="29"/>
      <c r="H93" s="37">
        <f t="shared" ref="H93:H148" si="2">SUM(B93:G93)</f>
        <v>0</v>
      </c>
      <c r="I93" s="49">
        <f t="shared" ref="I93:I148" si="3">H93*$I$25</f>
        <v>0</v>
      </c>
    </row>
    <row r="94" spans="1:9" ht="18" x14ac:dyDescent="0.25">
      <c r="A94" s="13" t="s">
        <v>408</v>
      </c>
      <c r="B94" s="29"/>
      <c r="C94" s="29"/>
      <c r="D94" s="29"/>
      <c r="E94" s="29"/>
      <c r="F94" s="29"/>
      <c r="G94" s="29"/>
      <c r="H94" s="37">
        <f t="shared" si="2"/>
        <v>0</v>
      </c>
      <c r="I94" s="49">
        <f t="shared" si="3"/>
        <v>0</v>
      </c>
    </row>
    <row r="95" spans="1:9" ht="18" x14ac:dyDescent="0.25">
      <c r="A95" s="13" t="s">
        <v>409</v>
      </c>
      <c r="B95" s="29"/>
      <c r="C95" s="29"/>
      <c r="D95" s="29"/>
      <c r="E95" s="29"/>
      <c r="F95" s="29"/>
      <c r="G95" s="29"/>
      <c r="H95" s="37">
        <f t="shared" si="2"/>
        <v>0</v>
      </c>
      <c r="I95" s="49">
        <f t="shared" si="3"/>
        <v>0</v>
      </c>
    </row>
    <row r="96" spans="1:9" ht="18" x14ac:dyDescent="0.25">
      <c r="A96" s="13" t="s">
        <v>410</v>
      </c>
      <c r="B96" s="29"/>
      <c r="C96" s="29"/>
      <c r="D96" s="29"/>
      <c r="E96" s="29"/>
      <c r="F96" s="29"/>
      <c r="G96" s="29"/>
      <c r="H96" s="37">
        <f t="shared" si="2"/>
        <v>0</v>
      </c>
      <c r="I96" s="49">
        <f t="shared" si="3"/>
        <v>0</v>
      </c>
    </row>
    <row r="97" spans="1:9" ht="18" x14ac:dyDescent="0.25">
      <c r="A97" s="13" t="s">
        <v>411</v>
      </c>
      <c r="B97" s="29"/>
      <c r="C97" s="29"/>
      <c r="D97" s="29"/>
      <c r="E97" s="29"/>
      <c r="F97" s="29"/>
      <c r="G97" s="29"/>
      <c r="H97" s="37">
        <f t="shared" si="2"/>
        <v>0</v>
      </c>
      <c r="I97" s="49">
        <f t="shared" si="3"/>
        <v>0</v>
      </c>
    </row>
    <row r="98" spans="1:9" ht="18" x14ac:dyDescent="0.25">
      <c r="A98" s="13" t="s">
        <v>412</v>
      </c>
      <c r="B98" s="29"/>
      <c r="C98" s="29"/>
      <c r="D98" s="29"/>
      <c r="E98" s="29"/>
      <c r="F98" s="29"/>
      <c r="G98" s="29"/>
      <c r="H98" s="37">
        <f t="shared" si="2"/>
        <v>0</v>
      </c>
      <c r="I98" s="49">
        <f t="shared" si="3"/>
        <v>0</v>
      </c>
    </row>
    <row r="99" spans="1:9" ht="18" x14ac:dyDescent="0.25">
      <c r="A99" s="13" t="s">
        <v>413</v>
      </c>
      <c r="B99" s="29"/>
      <c r="C99" s="29"/>
      <c r="D99" s="29"/>
      <c r="E99" s="29"/>
      <c r="F99" s="29"/>
      <c r="G99" s="29"/>
      <c r="H99" s="37">
        <f t="shared" si="2"/>
        <v>0</v>
      </c>
      <c r="I99" s="49">
        <f t="shared" si="3"/>
        <v>0</v>
      </c>
    </row>
    <row r="100" spans="1:9" ht="18" x14ac:dyDescent="0.25">
      <c r="A100" s="13" t="s">
        <v>414</v>
      </c>
      <c r="B100" s="29"/>
      <c r="C100" s="29"/>
      <c r="D100" s="29"/>
      <c r="E100" s="29"/>
      <c r="F100" s="29"/>
      <c r="G100" s="29"/>
      <c r="H100" s="37">
        <f t="shared" si="2"/>
        <v>0</v>
      </c>
      <c r="I100" s="49">
        <f t="shared" si="3"/>
        <v>0</v>
      </c>
    </row>
    <row r="101" spans="1:9" ht="18" x14ac:dyDescent="0.25">
      <c r="A101" s="13" t="s">
        <v>415</v>
      </c>
      <c r="B101" s="29"/>
      <c r="C101" s="29"/>
      <c r="D101" s="29"/>
      <c r="E101" s="29"/>
      <c r="F101" s="29"/>
      <c r="G101" s="29"/>
      <c r="H101" s="37">
        <f t="shared" si="2"/>
        <v>0</v>
      </c>
      <c r="I101" s="49">
        <f t="shared" si="3"/>
        <v>0</v>
      </c>
    </row>
    <row r="102" spans="1:9" ht="18" x14ac:dyDescent="0.25">
      <c r="A102" s="13" t="s">
        <v>416</v>
      </c>
      <c r="B102" s="29"/>
      <c r="C102" s="29"/>
      <c r="D102" s="29"/>
      <c r="E102" s="29"/>
      <c r="F102" s="29"/>
      <c r="G102" s="29"/>
      <c r="H102" s="37">
        <f t="shared" si="2"/>
        <v>0</v>
      </c>
      <c r="I102" s="49">
        <f t="shared" si="3"/>
        <v>0</v>
      </c>
    </row>
    <row r="103" spans="1:9" ht="18" x14ac:dyDescent="0.25">
      <c r="A103" s="13" t="s">
        <v>417</v>
      </c>
      <c r="B103" s="29"/>
      <c r="C103" s="29"/>
      <c r="D103" s="29"/>
      <c r="E103" s="29"/>
      <c r="F103" s="29"/>
      <c r="G103" s="29"/>
      <c r="H103" s="37">
        <f t="shared" si="2"/>
        <v>0</v>
      </c>
      <c r="I103" s="49">
        <f t="shared" si="3"/>
        <v>0</v>
      </c>
    </row>
    <row r="104" spans="1:9" ht="18" x14ac:dyDescent="0.25">
      <c r="A104" s="13" t="s">
        <v>418</v>
      </c>
      <c r="B104" s="29"/>
      <c r="C104" s="29"/>
      <c r="D104" s="29"/>
      <c r="E104" s="29"/>
      <c r="F104" s="29"/>
      <c r="G104" s="29"/>
      <c r="H104" s="37">
        <f t="shared" si="2"/>
        <v>0</v>
      </c>
      <c r="I104" s="49">
        <f t="shared" si="3"/>
        <v>0</v>
      </c>
    </row>
    <row r="105" spans="1:9" ht="18" x14ac:dyDescent="0.25">
      <c r="A105" s="13" t="s">
        <v>419</v>
      </c>
      <c r="B105" s="29"/>
      <c r="C105" s="29"/>
      <c r="D105" s="29"/>
      <c r="E105" s="29"/>
      <c r="F105" s="29"/>
      <c r="G105" s="29"/>
      <c r="H105" s="37">
        <f t="shared" si="2"/>
        <v>0</v>
      </c>
      <c r="I105" s="49">
        <f t="shared" si="3"/>
        <v>0</v>
      </c>
    </row>
    <row r="106" spans="1:9" ht="18" x14ac:dyDescent="0.25">
      <c r="A106" s="13" t="s">
        <v>420</v>
      </c>
      <c r="B106" s="29"/>
      <c r="C106" s="29"/>
      <c r="D106" s="29"/>
      <c r="E106" s="29"/>
      <c r="F106" s="29"/>
      <c r="G106" s="29"/>
      <c r="H106" s="37">
        <f t="shared" si="2"/>
        <v>0</v>
      </c>
      <c r="I106" s="49">
        <f t="shared" si="3"/>
        <v>0</v>
      </c>
    </row>
    <row r="107" spans="1:9" ht="18" x14ac:dyDescent="0.25">
      <c r="A107" s="13" t="s">
        <v>421</v>
      </c>
      <c r="B107" s="29"/>
      <c r="C107" s="29"/>
      <c r="D107" s="29"/>
      <c r="E107" s="29"/>
      <c r="F107" s="29"/>
      <c r="G107" s="29"/>
      <c r="H107" s="37">
        <f t="shared" si="2"/>
        <v>0</v>
      </c>
      <c r="I107" s="49">
        <f t="shared" si="3"/>
        <v>0</v>
      </c>
    </row>
    <row r="108" spans="1:9" ht="18" x14ac:dyDescent="0.25">
      <c r="A108" s="13" t="s">
        <v>422</v>
      </c>
      <c r="B108" s="29"/>
      <c r="C108" s="29"/>
      <c r="D108" s="29"/>
      <c r="E108" s="29"/>
      <c r="F108" s="29"/>
      <c r="G108" s="29"/>
      <c r="H108" s="37">
        <f t="shared" si="2"/>
        <v>0</v>
      </c>
      <c r="I108" s="49">
        <f t="shared" si="3"/>
        <v>0</v>
      </c>
    </row>
    <row r="109" spans="1:9" ht="18" x14ac:dyDescent="0.25">
      <c r="A109" s="13" t="s">
        <v>423</v>
      </c>
      <c r="B109" s="29"/>
      <c r="C109" s="29"/>
      <c r="D109" s="29"/>
      <c r="E109" s="29"/>
      <c r="F109" s="29"/>
      <c r="G109" s="29"/>
      <c r="H109" s="37">
        <f t="shared" si="2"/>
        <v>0</v>
      </c>
      <c r="I109" s="49">
        <f t="shared" si="3"/>
        <v>0</v>
      </c>
    </row>
    <row r="110" spans="1:9" ht="18" x14ac:dyDescent="0.25">
      <c r="A110" s="13" t="s">
        <v>424</v>
      </c>
      <c r="B110" s="29"/>
      <c r="C110" s="29"/>
      <c r="D110" s="29"/>
      <c r="E110" s="29"/>
      <c r="F110" s="29"/>
      <c r="G110" s="29"/>
      <c r="H110" s="37">
        <f t="shared" si="2"/>
        <v>0</v>
      </c>
      <c r="I110" s="49">
        <f t="shared" si="3"/>
        <v>0</v>
      </c>
    </row>
    <row r="111" spans="1:9" ht="18" x14ac:dyDescent="0.25">
      <c r="A111" s="13" t="s">
        <v>425</v>
      </c>
      <c r="B111" s="29"/>
      <c r="C111" s="29"/>
      <c r="D111" s="29"/>
      <c r="E111" s="29"/>
      <c r="F111" s="29"/>
      <c r="G111" s="29"/>
      <c r="H111" s="37">
        <f t="shared" si="2"/>
        <v>0</v>
      </c>
      <c r="I111" s="49">
        <f t="shared" si="3"/>
        <v>0</v>
      </c>
    </row>
    <row r="112" spans="1:9" ht="18" x14ac:dyDescent="0.25">
      <c r="A112" s="13" t="s">
        <v>426</v>
      </c>
      <c r="B112" s="29"/>
      <c r="C112" s="29"/>
      <c r="D112" s="29"/>
      <c r="E112" s="29"/>
      <c r="F112" s="29"/>
      <c r="G112" s="29"/>
      <c r="H112" s="37">
        <f t="shared" si="2"/>
        <v>0</v>
      </c>
      <c r="I112" s="49">
        <f t="shared" si="3"/>
        <v>0</v>
      </c>
    </row>
    <row r="113" spans="1:9" ht="18" x14ac:dyDescent="0.25">
      <c r="A113" s="13" t="s">
        <v>427</v>
      </c>
      <c r="B113" s="29"/>
      <c r="C113" s="29"/>
      <c r="D113" s="29"/>
      <c r="E113" s="29"/>
      <c r="F113" s="29"/>
      <c r="G113" s="29"/>
      <c r="H113" s="37">
        <f t="shared" si="2"/>
        <v>0</v>
      </c>
      <c r="I113" s="49">
        <f t="shared" si="3"/>
        <v>0</v>
      </c>
    </row>
    <row r="114" spans="1:9" ht="18" x14ac:dyDescent="0.25">
      <c r="A114" s="13" t="s">
        <v>428</v>
      </c>
      <c r="B114" s="29"/>
      <c r="C114" s="29"/>
      <c r="D114" s="29"/>
      <c r="E114" s="29"/>
      <c r="F114" s="29"/>
      <c r="G114" s="29"/>
      <c r="H114" s="37">
        <f t="shared" si="2"/>
        <v>0</v>
      </c>
      <c r="I114" s="49">
        <f t="shared" si="3"/>
        <v>0</v>
      </c>
    </row>
    <row r="115" spans="1:9" ht="18" x14ac:dyDescent="0.25">
      <c r="A115" s="13" t="s">
        <v>429</v>
      </c>
      <c r="B115" s="29"/>
      <c r="C115" s="29"/>
      <c r="D115" s="29"/>
      <c r="E115" s="29"/>
      <c r="F115" s="29"/>
      <c r="G115" s="29"/>
      <c r="H115" s="37">
        <f t="shared" si="2"/>
        <v>0</v>
      </c>
      <c r="I115" s="49">
        <f t="shared" si="3"/>
        <v>0</v>
      </c>
    </row>
    <row r="116" spans="1:9" ht="18" x14ac:dyDescent="0.25">
      <c r="A116" s="13" t="s">
        <v>430</v>
      </c>
      <c r="B116" s="29"/>
      <c r="C116" s="29"/>
      <c r="D116" s="29"/>
      <c r="E116" s="29"/>
      <c r="F116" s="29"/>
      <c r="G116" s="29"/>
      <c r="H116" s="37">
        <f t="shared" si="2"/>
        <v>0</v>
      </c>
      <c r="I116" s="49">
        <f t="shared" si="3"/>
        <v>0</v>
      </c>
    </row>
    <row r="117" spans="1:9" ht="18" x14ac:dyDescent="0.25">
      <c r="A117" s="13" t="s">
        <v>431</v>
      </c>
      <c r="B117" s="29"/>
      <c r="C117" s="29"/>
      <c r="D117" s="29"/>
      <c r="E117" s="29"/>
      <c r="F117" s="29"/>
      <c r="G117" s="29"/>
      <c r="H117" s="37">
        <f t="shared" si="2"/>
        <v>0</v>
      </c>
      <c r="I117" s="49">
        <f t="shared" si="3"/>
        <v>0</v>
      </c>
    </row>
    <row r="118" spans="1:9" ht="18" x14ac:dyDescent="0.25">
      <c r="A118" s="13" t="s">
        <v>432</v>
      </c>
      <c r="B118" s="29"/>
      <c r="C118" s="29"/>
      <c r="D118" s="29"/>
      <c r="E118" s="29"/>
      <c r="F118" s="29"/>
      <c r="G118" s="29"/>
      <c r="H118" s="37">
        <f t="shared" si="2"/>
        <v>0</v>
      </c>
      <c r="I118" s="49">
        <f t="shared" si="3"/>
        <v>0</v>
      </c>
    </row>
    <row r="119" spans="1:9" ht="18" x14ac:dyDescent="0.25">
      <c r="A119" s="13" t="s">
        <v>433</v>
      </c>
      <c r="B119" s="29"/>
      <c r="C119" s="29"/>
      <c r="D119" s="29"/>
      <c r="E119" s="29"/>
      <c r="F119" s="29"/>
      <c r="G119" s="29"/>
      <c r="H119" s="37">
        <f t="shared" si="2"/>
        <v>0</v>
      </c>
      <c r="I119" s="49">
        <f t="shared" si="3"/>
        <v>0</v>
      </c>
    </row>
    <row r="120" spans="1:9" ht="18" x14ac:dyDescent="0.25">
      <c r="A120" s="13" t="s">
        <v>434</v>
      </c>
      <c r="B120" s="29"/>
      <c r="C120" s="29"/>
      <c r="D120" s="29"/>
      <c r="E120" s="29"/>
      <c r="F120" s="29"/>
      <c r="G120" s="29"/>
      <c r="H120" s="37">
        <f t="shared" si="2"/>
        <v>0</v>
      </c>
      <c r="I120" s="49">
        <f t="shared" si="3"/>
        <v>0</v>
      </c>
    </row>
    <row r="121" spans="1:9" ht="18" x14ac:dyDescent="0.25">
      <c r="A121" s="13" t="s">
        <v>435</v>
      </c>
      <c r="B121" s="29"/>
      <c r="C121" s="29"/>
      <c r="D121" s="29"/>
      <c r="E121" s="29"/>
      <c r="F121" s="29"/>
      <c r="G121" s="29"/>
      <c r="H121" s="37">
        <f t="shared" si="2"/>
        <v>0</v>
      </c>
      <c r="I121" s="49">
        <f t="shared" si="3"/>
        <v>0</v>
      </c>
    </row>
    <row r="122" spans="1:9" ht="18" x14ac:dyDescent="0.25">
      <c r="A122" s="13" t="s">
        <v>436</v>
      </c>
      <c r="B122" s="29"/>
      <c r="C122" s="29"/>
      <c r="D122" s="29"/>
      <c r="E122" s="29"/>
      <c r="F122" s="29"/>
      <c r="G122" s="29"/>
      <c r="H122" s="37">
        <f t="shared" si="2"/>
        <v>0</v>
      </c>
      <c r="I122" s="49">
        <f t="shared" si="3"/>
        <v>0</v>
      </c>
    </row>
    <row r="123" spans="1:9" ht="18" x14ac:dyDescent="0.25">
      <c r="A123" s="13" t="s">
        <v>437</v>
      </c>
      <c r="B123" s="29"/>
      <c r="C123" s="29"/>
      <c r="D123" s="29"/>
      <c r="E123" s="29"/>
      <c r="F123" s="29"/>
      <c r="G123" s="29"/>
      <c r="H123" s="37">
        <f t="shared" si="2"/>
        <v>0</v>
      </c>
      <c r="I123" s="49">
        <f t="shared" si="3"/>
        <v>0</v>
      </c>
    </row>
    <row r="124" spans="1:9" ht="18" x14ac:dyDescent="0.25">
      <c r="A124" s="13" t="s">
        <v>438</v>
      </c>
      <c r="B124" s="29"/>
      <c r="C124" s="29"/>
      <c r="D124" s="29"/>
      <c r="E124" s="29"/>
      <c r="F124" s="29"/>
      <c r="G124" s="29"/>
      <c r="H124" s="37">
        <f t="shared" si="2"/>
        <v>0</v>
      </c>
      <c r="I124" s="49">
        <f t="shared" si="3"/>
        <v>0</v>
      </c>
    </row>
    <row r="125" spans="1:9" ht="18" x14ac:dyDescent="0.25">
      <c r="A125" s="13" t="s">
        <v>439</v>
      </c>
      <c r="B125" s="29"/>
      <c r="C125" s="29"/>
      <c r="D125" s="29"/>
      <c r="E125" s="29"/>
      <c r="F125" s="29"/>
      <c r="G125" s="29"/>
      <c r="H125" s="37">
        <f t="shared" si="2"/>
        <v>0</v>
      </c>
      <c r="I125" s="49">
        <f t="shared" si="3"/>
        <v>0</v>
      </c>
    </row>
    <row r="126" spans="1:9" ht="18" x14ac:dyDescent="0.25">
      <c r="A126" s="13" t="s">
        <v>440</v>
      </c>
      <c r="B126" s="29"/>
      <c r="C126" s="29"/>
      <c r="D126" s="29"/>
      <c r="E126" s="29"/>
      <c r="F126" s="29"/>
      <c r="G126" s="29"/>
      <c r="H126" s="37">
        <f t="shared" si="2"/>
        <v>0</v>
      </c>
      <c r="I126" s="49">
        <f t="shared" si="3"/>
        <v>0</v>
      </c>
    </row>
    <row r="127" spans="1:9" ht="18" x14ac:dyDescent="0.25">
      <c r="A127" s="13" t="s">
        <v>441</v>
      </c>
      <c r="B127" s="29"/>
      <c r="C127" s="29"/>
      <c r="D127" s="29"/>
      <c r="E127" s="29"/>
      <c r="F127" s="29"/>
      <c r="G127" s="29"/>
      <c r="H127" s="37">
        <f t="shared" si="2"/>
        <v>0</v>
      </c>
      <c r="I127" s="49">
        <f t="shared" si="3"/>
        <v>0</v>
      </c>
    </row>
    <row r="128" spans="1:9" ht="18" x14ac:dyDescent="0.25">
      <c r="A128" s="13" t="s">
        <v>442</v>
      </c>
      <c r="B128" s="29"/>
      <c r="C128" s="29"/>
      <c r="D128" s="29"/>
      <c r="E128" s="29"/>
      <c r="F128" s="29"/>
      <c r="G128" s="29"/>
      <c r="H128" s="37">
        <f t="shared" si="2"/>
        <v>0</v>
      </c>
      <c r="I128" s="49">
        <f t="shared" si="3"/>
        <v>0</v>
      </c>
    </row>
    <row r="129" spans="1:9" ht="18" x14ac:dyDescent="0.25">
      <c r="A129" s="13" t="s">
        <v>443</v>
      </c>
      <c r="B129" s="29"/>
      <c r="C129" s="29"/>
      <c r="D129" s="29"/>
      <c r="E129" s="29"/>
      <c r="F129" s="29"/>
      <c r="G129" s="29"/>
      <c r="H129" s="37">
        <f t="shared" si="2"/>
        <v>0</v>
      </c>
      <c r="I129" s="49">
        <f t="shared" si="3"/>
        <v>0</v>
      </c>
    </row>
    <row r="130" spans="1:9" ht="18" x14ac:dyDescent="0.25">
      <c r="A130" s="13" t="s">
        <v>444</v>
      </c>
      <c r="B130" s="29"/>
      <c r="C130" s="29"/>
      <c r="D130" s="29"/>
      <c r="E130" s="29"/>
      <c r="F130" s="29"/>
      <c r="G130" s="29"/>
      <c r="H130" s="37">
        <f t="shared" si="2"/>
        <v>0</v>
      </c>
      <c r="I130" s="49">
        <f t="shared" si="3"/>
        <v>0</v>
      </c>
    </row>
    <row r="131" spans="1:9" ht="18" x14ac:dyDescent="0.25">
      <c r="A131" s="13" t="s">
        <v>445</v>
      </c>
      <c r="B131" s="29"/>
      <c r="C131" s="29"/>
      <c r="D131" s="29"/>
      <c r="E131" s="29"/>
      <c r="F131" s="29"/>
      <c r="G131" s="29"/>
      <c r="H131" s="37">
        <f t="shared" si="2"/>
        <v>0</v>
      </c>
      <c r="I131" s="49">
        <f t="shared" si="3"/>
        <v>0</v>
      </c>
    </row>
    <row r="132" spans="1:9" ht="18" x14ac:dyDescent="0.25">
      <c r="A132" s="13" t="s">
        <v>446</v>
      </c>
      <c r="B132" s="29"/>
      <c r="C132" s="29"/>
      <c r="D132" s="29"/>
      <c r="E132" s="29"/>
      <c r="F132" s="29"/>
      <c r="G132" s="29"/>
      <c r="H132" s="37">
        <f t="shared" si="2"/>
        <v>0</v>
      </c>
      <c r="I132" s="49">
        <f t="shared" si="3"/>
        <v>0</v>
      </c>
    </row>
    <row r="133" spans="1:9" ht="18" x14ac:dyDescent="0.25">
      <c r="A133" s="13" t="s">
        <v>447</v>
      </c>
      <c r="B133" s="29"/>
      <c r="C133" s="29"/>
      <c r="D133" s="29"/>
      <c r="E133" s="29"/>
      <c r="F133" s="29"/>
      <c r="G133" s="29"/>
      <c r="H133" s="37">
        <f t="shared" si="2"/>
        <v>0</v>
      </c>
      <c r="I133" s="49">
        <f t="shared" si="3"/>
        <v>0</v>
      </c>
    </row>
    <row r="134" spans="1:9" ht="18" x14ac:dyDescent="0.25">
      <c r="A134" s="13" t="s">
        <v>448</v>
      </c>
      <c r="B134" s="29"/>
      <c r="C134" s="29"/>
      <c r="D134" s="29"/>
      <c r="E134" s="29"/>
      <c r="F134" s="29"/>
      <c r="G134" s="29"/>
      <c r="H134" s="37">
        <f t="shared" si="2"/>
        <v>0</v>
      </c>
      <c r="I134" s="49">
        <f t="shared" si="3"/>
        <v>0</v>
      </c>
    </row>
    <row r="135" spans="1:9" ht="18" x14ac:dyDescent="0.25">
      <c r="A135" s="13" t="s">
        <v>449</v>
      </c>
      <c r="B135" s="29"/>
      <c r="C135" s="29"/>
      <c r="D135" s="29"/>
      <c r="E135" s="29"/>
      <c r="F135" s="29"/>
      <c r="G135" s="29"/>
      <c r="H135" s="37">
        <f t="shared" si="2"/>
        <v>0</v>
      </c>
      <c r="I135" s="49">
        <f t="shared" si="3"/>
        <v>0</v>
      </c>
    </row>
    <row r="136" spans="1:9" ht="18" x14ac:dyDescent="0.25">
      <c r="A136" s="13" t="s">
        <v>450</v>
      </c>
      <c r="B136" s="29"/>
      <c r="C136" s="29"/>
      <c r="D136" s="29"/>
      <c r="E136" s="29"/>
      <c r="F136" s="29"/>
      <c r="G136" s="29"/>
      <c r="H136" s="37">
        <f t="shared" si="2"/>
        <v>0</v>
      </c>
      <c r="I136" s="49">
        <f t="shared" si="3"/>
        <v>0</v>
      </c>
    </row>
    <row r="137" spans="1:9" ht="18" x14ac:dyDescent="0.25">
      <c r="A137" s="13" t="s">
        <v>451</v>
      </c>
      <c r="B137" s="29"/>
      <c r="C137" s="29"/>
      <c r="D137" s="29"/>
      <c r="E137" s="29"/>
      <c r="F137" s="29"/>
      <c r="G137" s="29"/>
      <c r="H137" s="37">
        <f t="shared" si="2"/>
        <v>0</v>
      </c>
      <c r="I137" s="49">
        <f t="shared" si="3"/>
        <v>0</v>
      </c>
    </row>
    <row r="138" spans="1:9" ht="18" x14ac:dyDescent="0.25">
      <c r="A138" s="13" t="s">
        <v>452</v>
      </c>
      <c r="B138" s="29"/>
      <c r="C138" s="29"/>
      <c r="D138" s="29"/>
      <c r="E138" s="29"/>
      <c r="F138" s="29"/>
      <c r="G138" s="29"/>
      <c r="H138" s="37">
        <f t="shared" si="2"/>
        <v>0</v>
      </c>
      <c r="I138" s="49">
        <f t="shared" si="3"/>
        <v>0</v>
      </c>
    </row>
    <row r="139" spans="1:9" ht="18" x14ac:dyDescent="0.25">
      <c r="A139" s="13" t="s">
        <v>453</v>
      </c>
      <c r="B139" s="29"/>
      <c r="C139" s="29"/>
      <c r="D139" s="29"/>
      <c r="E139" s="29"/>
      <c r="F139" s="29"/>
      <c r="G139" s="29"/>
      <c r="H139" s="37">
        <f t="shared" si="2"/>
        <v>0</v>
      </c>
      <c r="I139" s="49">
        <f t="shared" si="3"/>
        <v>0</v>
      </c>
    </row>
    <row r="140" spans="1:9" ht="18" x14ac:dyDescent="0.25">
      <c r="A140" s="13" t="s">
        <v>454</v>
      </c>
      <c r="B140" s="29"/>
      <c r="C140" s="29"/>
      <c r="D140" s="29"/>
      <c r="E140" s="29"/>
      <c r="F140" s="29"/>
      <c r="G140" s="29"/>
      <c r="H140" s="37">
        <f t="shared" si="2"/>
        <v>0</v>
      </c>
      <c r="I140" s="49">
        <f t="shared" si="3"/>
        <v>0</v>
      </c>
    </row>
    <row r="141" spans="1:9" ht="18" x14ac:dyDescent="0.25">
      <c r="A141" s="13" t="s">
        <v>455</v>
      </c>
      <c r="B141" s="29"/>
      <c r="C141" s="29"/>
      <c r="D141" s="29"/>
      <c r="E141" s="29"/>
      <c r="F141" s="29"/>
      <c r="G141" s="29"/>
      <c r="H141" s="37">
        <f t="shared" si="2"/>
        <v>0</v>
      </c>
      <c r="I141" s="49">
        <f t="shared" si="3"/>
        <v>0</v>
      </c>
    </row>
    <row r="142" spans="1:9" ht="18" x14ac:dyDescent="0.25">
      <c r="A142" s="13" t="s">
        <v>456</v>
      </c>
      <c r="B142" s="29"/>
      <c r="C142" s="29"/>
      <c r="D142" s="29"/>
      <c r="E142" s="29"/>
      <c r="F142" s="29"/>
      <c r="G142" s="29"/>
      <c r="H142" s="37">
        <f t="shared" si="2"/>
        <v>0</v>
      </c>
      <c r="I142" s="49">
        <f t="shared" si="3"/>
        <v>0</v>
      </c>
    </row>
    <row r="143" spans="1:9" ht="18" x14ac:dyDescent="0.25">
      <c r="A143" s="13" t="s">
        <v>457</v>
      </c>
      <c r="B143" s="29"/>
      <c r="C143" s="29"/>
      <c r="D143" s="29"/>
      <c r="E143" s="29"/>
      <c r="F143" s="29"/>
      <c r="G143" s="29"/>
      <c r="H143" s="37">
        <f t="shared" si="2"/>
        <v>0</v>
      </c>
      <c r="I143" s="49">
        <f t="shared" si="3"/>
        <v>0</v>
      </c>
    </row>
    <row r="144" spans="1:9" ht="18" x14ac:dyDescent="0.25">
      <c r="A144" s="13" t="s">
        <v>458</v>
      </c>
      <c r="B144" s="29"/>
      <c r="C144" s="29"/>
      <c r="D144" s="29"/>
      <c r="E144" s="29"/>
      <c r="F144" s="29"/>
      <c r="G144" s="29"/>
      <c r="H144" s="37">
        <f t="shared" si="2"/>
        <v>0</v>
      </c>
      <c r="I144" s="49">
        <f t="shared" si="3"/>
        <v>0</v>
      </c>
    </row>
    <row r="145" spans="1:9" ht="18" x14ac:dyDescent="0.25">
      <c r="A145" s="13" t="s">
        <v>459</v>
      </c>
      <c r="B145" s="29"/>
      <c r="C145" s="29"/>
      <c r="D145" s="29"/>
      <c r="E145" s="29"/>
      <c r="F145" s="29"/>
      <c r="G145" s="29"/>
      <c r="H145" s="37">
        <f t="shared" si="2"/>
        <v>0</v>
      </c>
      <c r="I145" s="49">
        <f t="shared" si="3"/>
        <v>0</v>
      </c>
    </row>
    <row r="146" spans="1:9" ht="18" x14ac:dyDescent="0.25">
      <c r="A146" s="13" t="s">
        <v>460</v>
      </c>
      <c r="B146" s="29"/>
      <c r="C146" s="29"/>
      <c r="D146" s="29"/>
      <c r="E146" s="29"/>
      <c r="F146" s="29"/>
      <c r="G146" s="29"/>
      <c r="H146" s="37">
        <f t="shared" si="2"/>
        <v>0</v>
      </c>
      <c r="I146" s="49">
        <f t="shared" si="3"/>
        <v>0</v>
      </c>
    </row>
    <row r="147" spans="1:9" ht="18" x14ac:dyDescent="0.25">
      <c r="A147" s="13" t="s">
        <v>461</v>
      </c>
      <c r="B147" s="29">
        <v>0</v>
      </c>
      <c r="C147" s="29">
        <v>0</v>
      </c>
      <c r="D147" s="29">
        <v>0</v>
      </c>
      <c r="E147" s="29">
        <v>0</v>
      </c>
      <c r="F147" s="29">
        <v>0</v>
      </c>
      <c r="G147" s="29">
        <v>0</v>
      </c>
      <c r="H147" s="37">
        <f t="shared" si="2"/>
        <v>0</v>
      </c>
      <c r="I147" s="49">
        <f t="shared" si="3"/>
        <v>0</v>
      </c>
    </row>
    <row r="148" spans="1:9" ht="18" x14ac:dyDescent="0.25">
      <c r="A148" s="13"/>
      <c r="B148" s="29"/>
      <c r="C148" s="29"/>
      <c r="D148" s="29"/>
      <c r="E148" s="29"/>
      <c r="F148" s="29"/>
      <c r="G148" s="29"/>
      <c r="H148" s="37">
        <f t="shared" si="2"/>
        <v>0</v>
      </c>
      <c r="I148" s="49">
        <f t="shared" si="3"/>
        <v>0</v>
      </c>
    </row>
    <row r="149" spans="1:9" ht="18" x14ac:dyDescent="0.25">
      <c r="A149" s="20" t="s">
        <v>1</v>
      </c>
      <c r="B149" s="31">
        <f t="shared" ref="B149:G149" si="4">SUM(B28:B148)</f>
        <v>0</v>
      </c>
      <c r="C149" s="37">
        <f t="shared" si="4"/>
        <v>0</v>
      </c>
      <c r="D149" s="37">
        <f t="shared" si="4"/>
        <v>0</v>
      </c>
      <c r="E149" s="37">
        <f t="shared" si="4"/>
        <v>0</v>
      </c>
      <c r="F149" s="37">
        <f t="shared" si="4"/>
        <v>0</v>
      </c>
      <c r="G149" s="37">
        <f t="shared" si="4"/>
        <v>0</v>
      </c>
      <c r="H149" s="31">
        <f>SUM(B149:G149)</f>
        <v>0</v>
      </c>
      <c r="I149" s="33">
        <f>SUM(I28:I148)</f>
        <v>0</v>
      </c>
    </row>
    <row r="150" spans="1:9" ht="18" x14ac:dyDescent="0.25">
      <c r="A150" s="315"/>
      <c r="B150" s="315"/>
      <c r="C150" s="315"/>
      <c r="D150" s="315"/>
      <c r="E150" s="315"/>
      <c r="F150" s="315"/>
      <c r="G150" s="315"/>
      <c r="H150" s="315"/>
      <c r="I150" s="315"/>
    </row>
    <row r="151" spans="1:9" ht="18" x14ac:dyDescent="0.25">
      <c r="A151" s="301" t="s">
        <v>20</v>
      </c>
      <c r="B151" s="301"/>
      <c r="C151" s="301"/>
      <c r="D151" s="301"/>
      <c r="E151" s="301"/>
      <c r="F151" s="301"/>
      <c r="G151" s="301"/>
      <c r="H151" s="301"/>
      <c r="I151" s="301"/>
    </row>
  </sheetData>
  <mergeCells count="26">
    <mergeCell ref="A150:I150"/>
    <mergeCell ref="A151:I151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3500-000000000000}"/>
    <hyperlink ref="H6:I6" r:id="rId1" display="Email" xr:uid="{00000000-0004-0000-3500-000001000000}"/>
    <hyperlink ref="A8" r:id="rId2" display="=@NOW()" xr:uid="{00000000-0004-0000-3500-000002000000}"/>
  </hyperlinks>
  <pageMargins left="0.75" right="0.75" top="1" bottom="1" header="0.5" footer="0.5"/>
  <pageSetup scale="64" fitToHeight="4" orientation="landscape" horizontalDpi="4294967293" verticalDpi="0" r:id="rId3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0">
    <pageSetUpPr fitToPage="1"/>
  </sheetPr>
  <dimension ref="A1:I157"/>
  <sheetViews>
    <sheetView showZeros="0" topLeftCell="A24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42.42578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463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/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H155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I155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463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93" t="s">
        <v>343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>H27*$I$25</f>
        <v>0</v>
      </c>
    </row>
    <row r="28" spans="1:9" ht="18" x14ac:dyDescent="0.25">
      <c r="A28" s="72" t="s">
        <v>293</v>
      </c>
      <c r="B28" s="29"/>
      <c r="C28" s="29"/>
      <c r="D28" s="29"/>
      <c r="E28" s="29"/>
      <c r="F28" s="29"/>
      <c r="G28" s="29"/>
      <c r="H28" s="37">
        <f t="shared" ref="H28:H91" si="0">SUM(B28:G28)</f>
        <v>0</v>
      </c>
      <c r="I28" s="49">
        <f t="shared" ref="I28:I91" si="1">H28*$I$25</f>
        <v>0</v>
      </c>
    </row>
    <row r="29" spans="1:9" ht="18" x14ac:dyDescent="0.25">
      <c r="A29" s="72" t="s">
        <v>344</v>
      </c>
      <c r="B29" s="29"/>
      <c r="C29" s="29"/>
      <c r="D29" s="29"/>
      <c r="E29" s="29"/>
      <c r="F29" s="29"/>
      <c r="G29" s="29"/>
      <c r="H29" s="37">
        <f t="shared" si="0"/>
        <v>0</v>
      </c>
      <c r="I29" s="49">
        <f t="shared" si="1"/>
        <v>0</v>
      </c>
    </row>
    <row r="30" spans="1:9" ht="18" x14ac:dyDescent="0.25">
      <c r="A30" s="98" t="s">
        <v>345</v>
      </c>
      <c r="B30" s="29"/>
      <c r="C30" s="29"/>
      <c r="D30" s="29"/>
      <c r="E30" s="29"/>
      <c r="F30" s="29"/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72" t="s">
        <v>346</v>
      </c>
      <c r="B31" s="29"/>
      <c r="C31" s="29"/>
      <c r="D31" s="29"/>
      <c r="E31" s="29"/>
      <c r="F31" s="29"/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72" t="s">
        <v>347</v>
      </c>
      <c r="B32" s="29"/>
      <c r="C32" s="29"/>
      <c r="D32" s="29"/>
      <c r="E32" s="29"/>
      <c r="F32" s="29"/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72" t="s">
        <v>348</v>
      </c>
      <c r="B33" s="29"/>
      <c r="C33" s="29"/>
      <c r="D33" s="29"/>
      <c r="E33" s="29"/>
      <c r="F33" s="29"/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73" t="s">
        <v>349</v>
      </c>
      <c r="B34" s="29"/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96" t="s">
        <v>350</v>
      </c>
      <c r="B35" s="29"/>
      <c r="C35" s="29"/>
      <c r="D35" s="29"/>
      <c r="E35" s="29"/>
      <c r="F35" s="29"/>
      <c r="G35" s="29"/>
      <c r="H35" s="37">
        <f t="shared" si="0"/>
        <v>0</v>
      </c>
      <c r="I35" s="49">
        <f t="shared" si="1"/>
        <v>0</v>
      </c>
    </row>
    <row r="36" spans="1:9" ht="18" x14ac:dyDescent="0.25">
      <c r="A36" s="96" t="s">
        <v>351</v>
      </c>
      <c r="B36" s="29"/>
      <c r="C36" s="29"/>
      <c r="D36" s="29"/>
      <c r="E36" s="29"/>
      <c r="F36" s="29"/>
      <c r="G36" s="29"/>
      <c r="H36" s="37">
        <f t="shared" si="0"/>
        <v>0</v>
      </c>
      <c r="I36" s="49">
        <f t="shared" si="1"/>
        <v>0</v>
      </c>
    </row>
    <row r="37" spans="1:9" ht="18" x14ac:dyDescent="0.25">
      <c r="A37" s="96" t="s">
        <v>352</v>
      </c>
      <c r="B37" s="29"/>
      <c r="C37" s="29"/>
      <c r="D37" s="29"/>
      <c r="E37" s="29"/>
      <c r="F37" s="29"/>
      <c r="G37" s="29"/>
      <c r="H37" s="37">
        <f t="shared" si="0"/>
        <v>0</v>
      </c>
      <c r="I37" s="49">
        <f t="shared" si="1"/>
        <v>0</v>
      </c>
    </row>
    <row r="38" spans="1:9" ht="18" x14ac:dyDescent="0.25">
      <c r="A38" s="96" t="s">
        <v>353</v>
      </c>
      <c r="B38" s="29"/>
      <c r="C38" s="29"/>
      <c r="D38" s="29"/>
      <c r="E38" s="29"/>
      <c r="F38" s="29"/>
      <c r="G38" s="29"/>
      <c r="H38" s="37">
        <f t="shared" si="0"/>
        <v>0</v>
      </c>
      <c r="I38" s="49">
        <f t="shared" si="1"/>
        <v>0</v>
      </c>
    </row>
    <row r="39" spans="1:9" ht="18" x14ac:dyDescent="0.25">
      <c r="A39" s="96" t="s">
        <v>354</v>
      </c>
      <c r="B39" s="29"/>
      <c r="C39" s="29"/>
      <c r="D39" s="29"/>
      <c r="E39" s="29"/>
      <c r="F39" s="29"/>
      <c r="G39" s="29"/>
      <c r="H39" s="37">
        <f t="shared" si="0"/>
        <v>0</v>
      </c>
      <c r="I39" s="49">
        <f t="shared" si="1"/>
        <v>0</v>
      </c>
    </row>
    <row r="40" spans="1:9" ht="18" x14ac:dyDescent="0.25">
      <c r="A40" s="96" t="s">
        <v>355</v>
      </c>
      <c r="B40" s="29"/>
      <c r="C40" s="29"/>
      <c r="D40" s="29"/>
      <c r="E40" s="29"/>
      <c r="F40" s="29"/>
      <c r="G40" s="29"/>
      <c r="H40" s="37">
        <f t="shared" si="0"/>
        <v>0</v>
      </c>
      <c r="I40" s="49">
        <f t="shared" si="1"/>
        <v>0</v>
      </c>
    </row>
    <row r="41" spans="1:9" ht="18" x14ac:dyDescent="0.25">
      <c r="A41" s="96" t="s">
        <v>356</v>
      </c>
      <c r="B41" s="29"/>
      <c r="C41" s="29"/>
      <c r="D41" s="29"/>
      <c r="E41" s="29"/>
      <c r="F41" s="29"/>
      <c r="G41" s="29"/>
      <c r="H41" s="37">
        <f t="shared" si="0"/>
        <v>0</v>
      </c>
      <c r="I41" s="49">
        <f t="shared" si="1"/>
        <v>0</v>
      </c>
    </row>
    <row r="42" spans="1:9" ht="18" x14ac:dyDescent="0.25">
      <c r="A42" s="96" t="s">
        <v>357</v>
      </c>
      <c r="B42" s="29"/>
      <c r="C42" s="29"/>
      <c r="D42" s="29"/>
      <c r="E42" s="29"/>
      <c r="F42" s="29"/>
      <c r="G42" s="29"/>
      <c r="H42" s="37">
        <f t="shared" si="0"/>
        <v>0</v>
      </c>
      <c r="I42" s="49">
        <f t="shared" si="1"/>
        <v>0</v>
      </c>
    </row>
    <row r="43" spans="1:9" ht="18" x14ac:dyDescent="0.25">
      <c r="A43" s="96" t="s">
        <v>358</v>
      </c>
      <c r="B43" s="29"/>
      <c r="C43" s="29"/>
      <c r="D43" s="29"/>
      <c r="E43" s="29"/>
      <c r="F43" s="29"/>
      <c r="G43" s="29"/>
      <c r="H43" s="37">
        <f t="shared" si="0"/>
        <v>0</v>
      </c>
      <c r="I43" s="49">
        <f t="shared" si="1"/>
        <v>0</v>
      </c>
    </row>
    <row r="44" spans="1:9" ht="18" x14ac:dyDescent="0.25">
      <c r="A44" s="96" t="s">
        <v>359</v>
      </c>
      <c r="B44" s="29"/>
      <c r="C44" s="29"/>
      <c r="D44" s="29"/>
      <c r="E44" s="29"/>
      <c r="F44" s="29"/>
      <c r="G44" s="29"/>
      <c r="H44" s="37">
        <f t="shared" si="0"/>
        <v>0</v>
      </c>
      <c r="I44" s="49">
        <f t="shared" si="1"/>
        <v>0</v>
      </c>
    </row>
    <row r="45" spans="1:9" ht="18" x14ac:dyDescent="0.25">
      <c r="A45" s="96" t="s">
        <v>360</v>
      </c>
      <c r="B45" s="29"/>
      <c r="C45" s="29"/>
      <c r="D45" s="29"/>
      <c r="E45" s="29"/>
      <c r="F45" s="29"/>
      <c r="G45" s="29"/>
      <c r="H45" s="37">
        <f t="shared" si="0"/>
        <v>0</v>
      </c>
      <c r="I45" s="49">
        <f t="shared" si="1"/>
        <v>0</v>
      </c>
    </row>
    <row r="46" spans="1:9" ht="18" x14ac:dyDescent="0.25">
      <c r="A46" s="96" t="s">
        <v>361</v>
      </c>
      <c r="B46" s="29"/>
      <c r="C46" s="29"/>
      <c r="D46" s="29"/>
      <c r="E46" s="29"/>
      <c r="F46" s="29"/>
      <c r="G46" s="29"/>
      <c r="H46" s="37">
        <f t="shared" si="0"/>
        <v>0</v>
      </c>
      <c r="I46" s="49">
        <f t="shared" si="1"/>
        <v>0</v>
      </c>
    </row>
    <row r="47" spans="1:9" ht="18" x14ac:dyDescent="0.25">
      <c r="A47" s="96" t="s">
        <v>362</v>
      </c>
      <c r="B47" s="29"/>
      <c r="C47" s="29"/>
      <c r="D47" s="29"/>
      <c r="E47" s="29"/>
      <c r="F47" s="29"/>
      <c r="G47" s="29"/>
      <c r="H47" s="37">
        <f t="shared" si="0"/>
        <v>0</v>
      </c>
      <c r="I47" s="49">
        <f t="shared" si="1"/>
        <v>0</v>
      </c>
    </row>
    <row r="48" spans="1:9" ht="18" x14ac:dyDescent="0.25">
      <c r="A48" s="96" t="s">
        <v>363</v>
      </c>
      <c r="B48" s="29"/>
      <c r="C48" s="29"/>
      <c r="D48" s="29"/>
      <c r="E48" s="29"/>
      <c r="F48" s="29"/>
      <c r="G48" s="29"/>
      <c r="H48" s="37">
        <f t="shared" si="0"/>
        <v>0</v>
      </c>
      <c r="I48" s="49">
        <f t="shared" si="1"/>
        <v>0</v>
      </c>
    </row>
    <row r="49" spans="1:9" ht="18" x14ac:dyDescent="0.25">
      <c r="A49" s="96" t="s">
        <v>364</v>
      </c>
      <c r="B49" s="29"/>
      <c r="C49" s="29"/>
      <c r="D49" s="29"/>
      <c r="E49" s="29"/>
      <c r="F49" s="29"/>
      <c r="G49" s="29"/>
      <c r="H49" s="37">
        <f t="shared" si="0"/>
        <v>0</v>
      </c>
      <c r="I49" s="49">
        <f t="shared" si="1"/>
        <v>0</v>
      </c>
    </row>
    <row r="50" spans="1:9" ht="18" x14ac:dyDescent="0.25">
      <c r="A50" s="96" t="s">
        <v>365</v>
      </c>
      <c r="B50" s="29"/>
      <c r="C50" s="29"/>
      <c r="D50" s="29"/>
      <c r="E50" s="29"/>
      <c r="F50" s="29"/>
      <c r="G50" s="29"/>
      <c r="H50" s="37">
        <f t="shared" si="0"/>
        <v>0</v>
      </c>
      <c r="I50" s="49">
        <f t="shared" si="1"/>
        <v>0</v>
      </c>
    </row>
    <row r="51" spans="1:9" ht="18" x14ac:dyDescent="0.25">
      <c r="A51" s="96" t="s">
        <v>366</v>
      </c>
      <c r="B51" s="29"/>
      <c r="C51" s="29"/>
      <c r="D51" s="29"/>
      <c r="E51" s="29"/>
      <c r="F51" s="29"/>
      <c r="G51" s="29"/>
      <c r="H51" s="37">
        <f t="shared" si="0"/>
        <v>0</v>
      </c>
      <c r="I51" s="49">
        <f t="shared" si="1"/>
        <v>0</v>
      </c>
    </row>
    <row r="52" spans="1:9" ht="18" x14ac:dyDescent="0.25">
      <c r="A52" s="96" t="s">
        <v>464</v>
      </c>
      <c r="B52" s="29"/>
      <c r="C52" s="29"/>
      <c r="D52" s="29"/>
      <c r="E52" s="29"/>
      <c r="F52" s="29"/>
      <c r="G52" s="29"/>
      <c r="H52" s="37">
        <f t="shared" si="0"/>
        <v>0</v>
      </c>
      <c r="I52" s="49">
        <f t="shared" si="1"/>
        <v>0</v>
      </c>
    </row>
    <row r="53" spans="1:9" ht="18" x14ac:dyDescent="0.25">
      <c r="A53" s="96" t="s">
        <v>367</v>
      </c>
      <c r="B53" s="29"/>
      <c r="C53" s="29"/>
      <c r="D53" s="29"/>
      <c r="E53" s="29"/>
      <c r="F53" s="29"/>
      <c r="G53" s="29"/>
      <c r="H53" s="37">
        <f t="shared" si="0"/>
        <v>0</v>
      </c>
      <c r="I53" s="49">
        <f t="shared" si="1"/>
        <v>0</v>
      </c>
    </row>
    <row r="54" spans="1:9" ht="18" x14ac:dyDescent="0.25">
      <c r="A54" s="96" t="s">
        <v>368</v>
      </c>
      <c r="B54" s="29"/>
      <c r="C54" s="29"/>
      <c r="D54" s="29"/>
      <c r="E54" s="29"/>
      <c r="F54" s="29"/>
      <c r="G54" s="29"/>
      <c r="H54" s="37">
        <f t="shared" si="0"/>
        <v>0</v>
      </c>
      <c r="I54" s="49">
        <f t="shared" si="1"/>
        <v>0</v>
      </c>
    </row>
    <row r="55" spans="1:9" ht="18" x14ac:dyDescent="0.25">
      <c r="A55" s="96" t="s">
        <v>369</v>
      </c>
      <c r="B55" s="29"/>
      <c r="C55" s="29"/>
      <c r="D55" s="29"/>
      <c r="E55" s="29"/>
      <c r="F55" s="29"/>
      <c r="G55" s="29"/>
      <c r="H55" s="37">
        <f t="shared" si="0"/>
        <v>0</v>
      </c>
      <c r="I55" s="49">
        <f t="shared" si="1"/>
        <v>0</v>
      </c>
    </row>
    <row r="56" spans="1:9" ht="18" x14ac:dyDescent="0.25">
      <c r="A56" s="96" t="s">
        <v>370</v>
      </c>
      <c r="B56" s="29"/>
      <c r="C56" s="29"/>
      <c r="D56" s="29"/>
      <c r="E56" s="29"/>
      <c r="F56" s="29"/>
      <c r="G56" s="29"/>
      <c r="H56" s="37">
        <f t="shared" si="0"/>
        <v>0</v>
      </c>
      <c r="I56" s="49">
        <f t="shared" si="1"/>
        <v>0</v>
      </c>
    </row>
    <row r="57" spans="1:9" ht="18" x14ac:dyDescent="0.25">
      <c r="A57" s="96" t="s">
        <v>371</v>
      </c>
      <c r="B57" s="29"/>
      <c r="C57" s="29"/>
      <c r="D57" s="29"/>
      <c r="E57" s="29"/>
      <c r="F57" s="29"/>
      <c r="G57" s="29"/>
      <c r="H57" s="37">
        <f t="shared" si="0"/>
        <v>0</v>
      </c>
      <c r="I57" s="49">
        <f t="shared" si="1"/>
        <v>0</v>
      </c>
    </row>
    <row r="58" spans="1:9" ht="18" x14ac:dyDescent="0.25">
      <c r="A58" s="96" t="s">
        <v>372</v>
      </c>
      <c r="B58" s="29"/>
      <c r="C58" s="29"/>
      <c r="D58" s="29"/>
      <c r="E58" s="29"/>
      <c r="F58" s="29"/>
      <c r="G58" s="29"/>
      <c r="H58" s="37">
        <f t="shared" si="0"/>
        <v>0</v>
      </c>
      <c r="I58" s="49">
        <f t="shared" si="1"/>
        <v>0</v>
      </c>
    </row>
    <row r="59" spans="1:9" ht="18" x14ac:dyDescent="0.25">
      <c r="A59" s="96" t="s">
        <v>373</v>
      </c>
      <c r="B59" s="29"/>
      <c r="C59" s="29"/>
      <c r="D59" s="29"/>
      <c r="E59" s="29"/>
      <c r="F59" s="29"/>
      <c r="G59" s="29"/>
      <c r="H59" s="37">
        <f t="shared" si="0"/>
        <v>0</v>
      </c>
      <c r="I59" s="49">
        <f t="shared" si="1"/>
        <v>0</v>
      </c>
    </row>
    <row r="60" spans="1:9" ht="18" x14ac:dyDescent="0.25">
      <c r="A60" s="96" t="s">
        <v>374</v>
      </c>
      <c r="B60" s="29"/>
      <c r="C60" s="29"/>
      <c r="D60" s="29"/>
      <c r="E60" s="29"/>
      <c r="F60" s="29"/>
      <c r="G60" s="29"/>
      <c r="H60" s="37">
        <f t="shared" si="0"/>
        <v>0</v>
      </c>
      <c r="I60" s="49">
        <f t="shared" si="1"/>
        <v>0</v>
      </c>
    </row>
    <row r="61" spans="1:9" ht="18" x14ac:dyDescent="0.25">
      <c r="A61" s="96" t="s">
        <v>375</v>
      </c>
      <c r="B61" s="29"/>
      <c r="C61" s="29"/>
      <c r="D61" s="29"/>
      <c r="E61" s="29"/>
      <c r="F61" s="29"/>
      <c r="G61" s="29"/>
      <c r="H61" s="37">
        <f t="shared" si="0"/>
        <v>0</v>
      </c>
      <c r="I61" s="49">
        <f t="shared" si="1"/>
        <v>0</v>
      </c>
    </row>
    <row r="62" spans="1:9" ht="18" x14ac:dyDescent="0.25">
      <c r="A62" s="96" t="s">
        <v>376</v>
      </c>
      <c r="B62" s="29"/>
      <c r="C62" s="29"/>
      <c r="D62" s="29"/>
      <c r="E62" s="29"/>
      <c r="F62" s="29"/>
      <c r="G62" s="29"/>
      <c r="H62" s="37">
        <f t="shared" si="0"/>
        <v>0</v>
      </c>
      <c r="I62" s="49">
        <f t="shared" si="1"/>
        <v>0</v>
      </c>
    </row>
    <row r="63" spans="1:9" ht="18" x14ac:dyDescent="0.25">
      <c r="A63" s="96" t="s">
        <v>377</v>
      </c>
      <c r="B63" s="29"/>
      <c r="C63" s="29"/>
      <c r="D63" s="29"/>
      <c r="E63" s="29"/>
      <c r="F63" s="29"/>
      <c r="G63" s="29"/>
      <c r="H63" s="37">
        <f t="shared" si="0"/>
        <v>0</v>
      </c>
      <c r="I63" s="49">
        <f t="shared" si="1"/>
        <v>0</v>
      </c>
    </row>
    <row r="64" spans="1:9" ht="18" x14ac:dyDescent="0.25">
      <c r="A64" s="96" t="s">
        <v>378</v>
      </c>
      <c r="B64" s="29"/>
      <c r="C64" s="29"/>
      <c r="D64" s="29"/>
      <c r="E64" s="29"/>
      <c r="F64" s="29"/>
      <c r="G64" s="29"/>
      <c r="H64" s="37">
        <f t="shared" si="0"/>
        <v>0</v>
      </c>
      <c r="I64" s="49">
        <f t="shared" si="1"/>
        <v>0</v>
      </c>
    </row>
    <row r="65" spans="1:9" ht="18" x14ac:dyDescent="0.25">
      <c r="A65" s="96" t="s">
        <v>379</v>
      </c>
      <c r="B65" s="29"/>
      <c r="C65" s="29"/>
      <c r="D65" s="29"/>
      <c r="E65" s="29"/>
      <c r="F65" s="29"/>
      <c r="G65" s="29"/>
      <c r="H65" s="37">
        <f t="shared" si="0"/>
        <v>0</v>
      </c>
      <c r="I65" s="49">
        <f t="shared" si="1"/>
        <v>0</v>
      </c>
    </row>
    <row r="66" spans="1:9" ht="18" x14ac:dyDescent="0.25">
      <c r="A66" s="96" t="s">
        <v>380</v>
      </c>
      <c r="B66" s="29"/>
      <c r="C66" s="29"/>
      <c r="D66" s="29"/>
      <c r="E66" s="29"/>
      <c r="F66" s="29"/>
      <c r="G66" s="29"/>
      <c r="H66" s="37">
        <f t="shared" si="0"/>
        <v>0</v>
      </c>
      <c r="I66" s="49">
        <f t="shared" si="1"/>
        <v>0</v>
      </c>
    </row>
    <row r="67" spans="1:9" ht="18" x14ac:dyDescent="0.25">
      <c r="A67" s="96" t="s">
        <v>381</v>
      </c>
      <c r="B67" s="29"/>
      <c r="C67" s="29"/>
      <c r="D67" s="29"/>
      <c r="E67" s="29"/>
      <c r="F67" s="29"/>
      <c r="G67" s="29"/>
      <c r="H67" s="37">
        <f t="shared" si="0"/>
        <v>0</v>
      </c>
      <c r="I67" s="49">
        <f t="shared" si="1"/>
        <v>0</v>
      </c>
    </row>
    <row r="68" spans="1:9" ht="18" x14ac:dyDescent="0.25">
      <c r="A68" s="96" t="s">
        <v>382</v>
      </c>
      <c r="B68" s="29"/>
      <c r="C68" s="29"/>
      <c r="D68" s="29"/>
      <c r="E68" s="29"/>
      <c r="F68" s="29"/>
      <c r="G68" s="29"/>
      <c r="H68" s="37">
        <f t="shared" si="0"/>
        <v>0</v>
      </c>
      <c r="I68" s="49">
        <f t="shared" si="1"/>
        <v>0</v>
      </c>
    </row>
    <row r="69" spans="1:9" ht="18" x14ac:dyDescent="0.25">
      <c r="A69" s="96" t="s">
        <v>383</v>
      </c>
      <c r="B69" s="29"/>
      <c r="C69" s="29"/>
      <c r="D69" s="29"/>
      <c r="E69" s="29"/>
      <c r="F69" s="29"/>
      <c r="G69" s="29"/>
      <c r="H69" s="37">
        <f t="shared" si="0"/>
        <v>0</v>
      </c>
      <c r="I69" s="49">
        <f t="shared" si="1"/>
        <v>0</v>
      </c>
    </row>
    <row r="70" spans="1:9" ht="18" x14ac:dyDescent="0.25">
      <c r="A70" s="73" t="s">
        <v>384</v>
      </c>
      <c r="B70" s="29"/>
      <c r="C70" s="29"/>
      <c r="D70" s="29"/>
      <c r="E70" s="29"/>
      <c r="F70" s="29"/>
      <c r="G70" s="29"/>
      <c r="H70" s="37">
        <f t="shared" si="0"/>
        <v>0</v>
      </c>
      <c r="I70" s="49">
        <f t="shared" si="1"/>
        <v>0</v>
      </c>
    </row>
    <row r="71" spans="1:9" ht="18" x14ac:dyDescent="0.25">
      <c r="A71" s="73" t="s">
        <v>385</v>
      </c>
      <c r="B71" s="29"/>
      <c r="C71" s="29"/>
      <c r="D71" s="29"/>
      <c r="E71" s="29"/>
      <c r="F71" s="29"/>
      <c r="G71" s="29"/>
      <c r="H71" s="37">
        <f t="shared" si="0"/>
        <v>0</v>
      </c>
      <c r="I71" s="49">
        <f t="shared" si="1"/>
        <v>0</v>
      </c>
    </row>
    <row r="72" spans="1:9" ht="18" x14ac:dyDescent="0.25">
      <c r="A72" s="73" t="s">
        <v>386</v>
      </c>
      <c r="B72" s="29"/>
      <c r="C72" s="29"/>
      <c r="D72" s="29"/>
      <c r="E72" s="29"/>
      <c r="F72" s="29"/>
      <c r="G72" s="29"/>
      <c r="H72" s="37">
        <f t="shared" si="0"/>
        <v>0</v>
      </c>
      <c r="I72" s="49">
        <f t="shared" si="1"/>
        <v>0</v>
      </c>
    </row>
    <row r="73" spans="1:9" ht="18" x14ac:dyDescent="0.25">
      <c r="A73" s="73" t="s">
        <v>387</v>
      </c>
      <c r="B73" s="29"/>
      <c r="C73" s="29"/>
      <c r="D73" s="29"/>
      <c r="E73" s="29"/>
      <c r="F73" s="29"/>
      <c r="G73" s="29"/>
      <c r="H73" s="37">
        <f t="shared" si="0"/>
        <v>0</v>
      </c>
      <c r="I73" s="49">
        <f t="shared" si="1"/>
        <v>0</v>
      </c>
    </row>
    <row r="74" spans="1:9" ht="18" x14ac:dyDescent="0.25">
      <c r="A74" s="73" t="s">
        <v>388</v>
      </c>
      <c r="B74" s="29"/>
      <c r="C74" s="29"/>
      <c r="D74" s="29"/>
      <c r="E74" s="29"/>
      <c r="F74" s="29"/>
      <c r="G74" s="29"/>
      <c r="H74" s="37">
        <f t="shared" si="0"/>
        <v>0</v>
      </c>
      <c r="I74" s="49">
        <f t="shared" si="1"/>
        <v>0</v>
      </c>
    </row>
    <row r="75" spans="1:9" ht="18" x14ac:dyDescent="0.25">
      <c r="A75" s="73" t="s">
        <v>389</v>
      </c>
      <c r="B75" s="29"/>
      <c r="C75" s="29"/>
      <c r="D75" s="29"/>
      <c r="E75" s="29"/>
      <c r="F75" s="29"/>
      <c r="G75" s="29"/>
      <c r="H75" s="37">
        <f t="shared" si="0"/>
        <v>0</v>
      </c>
      <c r="I75" s="49">
        <f t="shared" si="1"/>
        <v>0</v>
      </c>
    </row>
    <row r="76" spans="1:9" ht="18" x14ac:dyDescent="0.25">
      <c r="A76" s="73" t="s">
        <v>390</v>
      </c>
      <c r="B76" s="29"/>
      <c r="C76" s="29"/>
      <c r="D76" s="29"/>
      <c r="E76" s="29"/>
      <c r="F76" s="29"/>
      <c r="G76" s="29"/>
      <c r="H76" s="37">
        <f t="shared" si="0"/>
        <v>0</v>
      </c>
      <c r="I76" s="49">
        <f t="shared" si="1"/>
        <v>0</v>
      </c>
    </row>
    <row r="77" spans="1:9" ht="18" x14ac:dyDescent="0.25">
      <c r="A77" s="73" t="s">
        <v>391</v>
      </c>
      <c r="B77" s="29"/>
      <c r="C77" s="29"/>
      <c r="D77" s="29"/>
      <c r="E77" s="29"/>
      <c r="F77" s="29"/>
      <c r="G77" s="29"/>
      <c r="H77" s="37">
        <f t="shared" si="0"/>
        <v>0</v>
      </c>
      <c r="I77" s="49">
        <f t="shared" si="1"/>
        <v>0</v>
      </c>
    </row>
    <row r="78" spans="1:9" ht="18" x14ac:dyDescent="0.25">
      <c r="A78" s="72" t="s">
        <v>392</v>
      </c>
      <c r="B78" s="29"/>
      <c r="C78" s="29"/>
      <c r="D78" s="29"/>
      <c r="E78" s="29"/>
      <c r="F78" s="29"/>
      <c r="G78" s="29"/>
      <c r="H78" s="37">
        <f t="shared" si="0"/>
        <v>0</v>
      </c>
      <c r="I78" s="49">
        <f t="shared" si="1"/>
        <v>0</v>
      </c>
    </row>
    <row r="79" spans="1:9" ht="18" x14ac:dyDescent="0.25">
      <c r="A79" s="73" t="s">
        <v>465</v>
      </c>
      <c r="B79" s="29"/>
      <c r="C79" s="29"/>
      <c r="D79" s="29"/>
      <c r="E79" s="29"/>
      <c r="F79" s="29"/>
      <c r="G79" s="29"/>
      <c r="H79" s="37">
        <f t="shared" si="0"/>
        <v>0</v>
      </c>
      <c r="I79" s="49">
        <f t="shared" si="1"/>
        <v>0</v>
      </c>
    </row>
    <row r="80" spans="1:9" ht="18" x14ac:dyDescent="0.25">
      <c r="A80" s="73" t="s">
        <v>393</v>
      </c>
      <c r="B80" s="29"/>
      <c r="C80" s="29"/>
      <c r="D80" s="29"/>
      <c r="E80" s="29"/>
      <c r="F80" s="29"/>
      <c r="G80" s="29"/>
      <c r="H80" s="37">
        <f t="shared" si="0"/>
        <v>0</v>
      </c>
      <c r="I80" s="49">
        <f t="shared" si="1"/>
        <v>0</v>
      </c>
    </row>
    <row r="81" spans="1:9" ht="18" x14ac:dyDescent="0.25">
      <c r="A81" s="73" t="s">
        <v>394</v>
      </c>
      <c r="B81" s="29"/>
      <c r="C81" s="29"/>
      <c r="D81" s="29"/>
      <c r="E81" s="29"/>
      <c r="F81" s="29"/>
      <c r="G81" s="29"/>
      <c r="H81" s="37">
        <f t="shared" si="0"/>
        <v>0</v>
      </c>
      <c r="I81" s="49">
        <f t="shared" si="1"/>
        <v>0</v>
      </c>
    </row>
    <row r="82" spans="1:9" ht="18" x14ac:dyDescent="0.25">
      <c r="A82" s="73" t="s">
        <v>395</v>
      </c>
      <c r="B82" s="29"/>
      <c r="C82" s="29"/>
      <c r="D82" s="29"/>
      <c r="E82" s="29"/>
      <c r="F82" s="29"/>
      <c r="G82" s="29"/>
      <c r="H82" s="37">
        <f t="shared" si="0"/>
        <v>0</v>
      </c>
      <c r="I82" s="49">
        <f t="shared" si="1"/>
        <v>0</v>
      </c>
    </row>
    <row r="83" spans="1:9" ht="18" x14ac:dyDescent="0.25">
      <c r="A83" s="96" t="s">
        <v>396</v>
      </c>
      <c r="B83" s="29"/>
      <c r="C83" s="29"/>
      <c r="D83" s="29"/>
      <c r="E83" s="29"/>
      <c r="F83" s="29"/>
      <c r="G83" s="29"/>
      <c r="H83" s="37">
        <f t="shared" si="0"/>
        <v>0</v>
      </c>
      <c r="I83" s="49">
        <f t="shared" si="1"/>
        <v>0</v>
      </c>
    </row>
    <row r="84" spans="1:9" ht="18" x14ac:dyDescent="0.25">
      <c r="A84" s="96" t="s">
        <v>397</v>
      </c>
      <c r="B84" s="29"/>
      <c r="C84" s="29"/>
      <c r="D84" s="29"/>
      <c r="E84" s="29"/>
      <c r="F84" s="29"/>
      <c r="G84" s="29"/>
      <c r="H84" s="37">
        <f t="shared" si="0"/>
        <v>0</v>
      </c>
      <c r="I84" s="49">
        <f t="shared" si="1"/>
        <v>0</v>
      </c>
    </row>
    <row r="85" spans="1:9" ht="18" x14ac:dyDescent="0.25">
      <c r="A85" s="96" t="s">
        <v>398</v>
      </c>
      <c r="B85" s="29"/>
      <c r="C85" s="29"/>
      <c r="D85" s="29"/>
      <c r="E85" s="29"/>
      <c r="F85" s="29"/>
      <c r="G85" s="29"/>
      <c r="H85" s="37">
        <f t="shared" si="0"/>
        <v>0</v>
      </c>
      <c r="I85" s="49">
        <f t="shared" si="1"/>
        <v>0</v>
      </c>
    </row>
    <row r="86" spans="1:9" ht="18" x14ac:dyDescent="0.25">
      <c r="A86" s="96" t="s">
        <v>399</v>
      </c>
      <c r="B86" s="29"/>
      <c r="C86" s="29"/>
      <c r="D86" s="29"/>
      <c r="E86" s="29"/>
      <c r="F86" s="29"/>
      <c r="G86" s="29"/>
      <c r="H86" s="37">
        <f t="shared" si="0"/>
        <v>0</v>
      </c>
      <c r="I86" s="49">
        <f t="shared" si="1"/>
        <v>0</v>
      </c>
    </row>
    <row r="87" spans="1:9" ht="18" x14ac:dyDescent="0.25">
      <c r="A87" s="96" t="s">
        <v>400</v>
      </c>
      <c r="B87" s="29"/>
      <c r="C87" s="29"/>
      <c r="D87" s="29"/>
      <c r="E87" s="29"/>
      <c r="F87" s="29"/>
      <c r="G87" s="29"/>
      <c r="H87" s="37">
        <f t="shared" si="0"/>
        <v>0</v>
      </c>
      <c r="I87" s="49">
        <f t="shared" si="1"/>
        <v>0</v>
      </c>
    </row>
    <row r="88" spans="1:9" ht="18" x14ac:dyDescent="0.25">
      <c r="A88" s="96" t="s">
        <v>401</v>
      </c>
      <c r="B88" s="29"/>
      <c r="C88" s="29"/>
      <c r="D88" s="29"/>
      <c r="E88" s="29"/>
      <c r="F88" s="29"/>
      <c r="G88" s="29"/>
      <c r="H88" s="37">
        <f t="shared" si="0"/>
        <v>0</v>
      </c>
      <c r="I88" s="49">
        <f t="shared" si="1"/>
        <v>0</v>
      </c>
    </row>
    <row r="89" spans="1:9" ht="18" x14ac:dyDescent="0.25">
      <c r="A89" s="96" t="s">
        <v>402</v>
      </c>
      <c r="B89" s="29"/>
      <c r="C89" s="29"/>
      <c r="D89" s="29"/>
      <c r="E89" s="29"/>
      <c r="F89" s="29"/>
      <c r="G89" s="29"/>
      <c r="H89" s="37">
        <f t="shared" si="0"/>
        <v>0</v>
      </c>
      <c r="I89" s="49">
        <f t="shared" si="1"/>
        <v>0</v>
      </c>
    </row>
    <row r="90" spans="1:9" ht="18" x14ac:dyDescent="0.25">
      <c r="A90" s="96" t="s">
        <v>403</v>
      </c>
      <c r="B90" s="29"/>
      <c r="C90" s="29"/>
      <c r="D90" s="29"/>
      <c r="E90" s="29"/>
      <c r="F90" s="29"/>
      <c r="G90" s="29"/>
      <c r="H90" s="37">
        <f t="shared" si="0"/>
        <v>0</v>
      </c>
      <c r="I90" s="49">
        <f t="shared" si="1"/>
        <v>0</v>
      </c>
    </row>
    <row r="91" spans="1:9" ht="18" x14ac:dyDescent="0.25">
      <c r="A91" s="96" t="s">
        <v>404</v>
      </c>
      <c r="B91" s="29"/>
      <c r="C91" s="29"/>
      <c r="D91" s="29"/>
      <c r="E91" s="29"/>
      <c r="F91" s="29"/>
      <c r="G91" s="29"/>
      <c r="H91" s="37">
        <f t="shared" si="0"/>
        <v>0</v>
      </c>
      <c r="I91" s="49">
        <f t="shared" si="1"/>
        <v>0</v>
      </c>
    </row>
    <row r="92" spans="1:9" ht="18" x14ac:dyDescent="0.25">
      <c r="A92" s="96" t="s">
        <v>405</v>
      </c>
      <c r="B92" s="29"/>
      <c r="C92" s="29"/>
      <c r="D92" s="29"/>
      <c r="E92" s="29"/>
      <c r="F92" s="29"/>
      <c r="G92" s="29"/>
      <c r="H92" s="37">
        <f t="shared" ref="H92:H153" si="2">SUM(B92:G92)</f>
        <v>0</v>
      </c>
      <c r="I92" s="49">
        <f t="shared" ref="I92:I153" si="3">H92*$I$25</f>
        <v>0</v>
      </c>
    </row>
    <row r="93" spans="1:9" ht="18" x14ac:dyDescent="0.25">
      <c r="A93" s="96" t="s">
        <v>406</v>
      </c>
      <c r="B93" s="29"/>
      <c r="C93" s="29"/>
      <c r="D93" s="29"/>
      <c r="E93" s="29"/>
      <c r="F93" s="29"/>
      <c r="G93" s="29"/>
      <c r="H93" s="37">
        <f t="shared" si="2"/>
        <v>0</v>
      </c>
      <c r="I93" s="49">
        <f t="shared" si="3"/>
        <v>0</v>
      </c>
    </row>
    <row r="94" spans="1:9" ht="18" x14ac:dyDescent="0.25">
      <c r="A94" s="96" t="s">
        <v>407</v>
      </c>
      <c r="B94" s="29"/>
      <c r="C94" s="29"/>
      <c r="D94" s="29"/>
      <c r="E94" s="29"/>
      <c r="F94" s="29"/>
      <c r="G94" s="29"/>
      <c r="H94" s="37">
        <f t="shared" si="2"/>
        <v>0</v>
      </c>
      <c r="I94" s="49">
        <f t="shared" si="3"/>
        <v>0</v>
      </c>
    </row>
    <row r="95" spans="1:9" ht="18" x14ac:dyDescent="0.25">
      <c r="A95" s="96" t="s">
        <v>408</v>
      </c>
      <c r="B95" s="29"/>
      <c r="C95" s="29"/>
      <c r="D95" s="29"/>
      <c r="E95" s="29"/>
      <c r="F95" s="29"/>
      <c r="G95" s="29"/>
      <c r="H95" s="37">
        <f t="shared" si="2"/>
        <v>0</v>
      </c>
      <c r="I95" s="49">
        <f t="shared" si="3"/>
        <v>0</v>
      </c>
    </row>
    <row r="96" spans="1:9" ht="18" x14ac:dyDescent="0.25">
      <c r="A96" s="96" t="s">
        <v>466</v>
      </c>
      <c r="B96" s="29"/>
      <c r="C96" s="29"/>
      <c r="D96" s="29"/>
      <c r="E96" s="29"/>
      <c r="F96" s="29"/>
      <c r="G96" s="29"/>
      <c r="H96" s="37">
        <f t="shared" si="2"/>
        <v>0</v>
      </c>
      <c r="I96" s="49">
        <f t="shared" si="3"/>
        <v>0</v>
      </c>
    </row>
    <row r="97" spans="1:9" ht="18" x14ac:dyDescent="0.25">
      <c r="A97" s="96" t="s">
        <v>409</v>
      </c>
      <c r="B97" s="29"/>
      <c r="C97" s="29"/>
      <c r="D97" s="29"/>
      <c r="E97" s="29"/>
      <c r="F97" s="29"/>
      <c r="G97" s="29"/>
      <c r="H97" s="37">
        <f t="shared" si="2"/>
        <v>0</v>
      </c>
      <c r="I97" s="49">
        <f t="shared" si="3"/>
        <v>0</v>
      </c>
    </row>
    <row r="98" spans="1:9" ht="18" x14ac:dyDescent="0.25">
      <c r="A98" s="96" t="s">
        <v>410</v>
      </c>
      <c r="B98" s="29"/>
      <c r="C98" s="29"/>
      <c r="D98" s="29"/>
      <c r="E98" s="29"/>
      <c r="F98" s="29"/>
      <c r="G98" s="29"/>
      <c r="H98" s="37">
        <f t="shared" si="2"/>
        <v>0</v>
      </c>
      <c r="I98" s="49">
        <f t="shared" si="3"/>
        <v>0</v>
      </c>
    </row>
    <row r="99" spans="1:9" ht="18" x14ac:dyDescent="0.25">
      <c r="A99" s="96" t="s">
        <v>411</v>
      </c>
      <c r="B99" s="29"/>
      <c r="C99" s="29"/>
      <c r="D99" s="29"/>
      <c r="E99" s="29"/>
      <c r="F99" s="29"/>
      <c r="G99" s="29"/>
      <c r="H99" s="37">
        <f t="shared" si="2"/>
        <v>0</v>
      </c>
      <c r="I99" s="49">
        <f t="shared" si="3"/>
        <v>0</v>
      </c>
    </row>
    <row r="100" spans="1:9" ht="18" x14ac:dyDescent="0.25">
      <c r="A100" s="96" t="s">
        <v>412</v>
      </c>
      <c r="B100" s="29"/>
      <c r="C100" s="29"/>
      <c r="D100" s="29"/>
      <c r="E100" s="29"/>
      <c r="F100" s="29"/>
      <c r="G100" s="29"/>
      <c r="H100" s="37">
        <f t="shared" si="2"/>
        <v>0</v>
      </c>
      <c r="I100" s="49">
        <f t="shared" si="3"/>
        <v>0</v>
      </c>
    </row>
    <row r="101" spans="1:9" ht="18" x14ac:dyDescent="0.25">
      <c r="A101" s="96" t="s">
        <v>413</v>
      </c>
      <c r="B101" s="29"/>
      <c r="C101" s="29"/>
      <c r="D101" s="29"/>
      <c r="E101" s="29"/>
      <c r="F101" s="29"/>
      <c r="G101" s="29"/>
      <c r="H101" s="37">
        <f t="shared" si="2"/>
        <v>0</v>
      </c>
      <c r="I101" s="49">
        <f t="shared" si="3"/>
        <v>0</v>
      </c>
    </row>
    <row r="102" spans="1:9" ht="18" x14ac:dyDescent="0.25">
      <c r="A102" s="96" t="s">
        <v>414</v>
      </c>
      <c r="B102" s="29"/>
      <c r="C102" s="29"/>
      <c r="D102" s="29"/>
      <c r="E102" s="29"/>
      <c r="F102" s="29"/>
      <c r="G102" s="29"/>
      <c r="H102" s="37">
        <f t="shared" si="2"/>
        <v>0</v>
      </c>
      <c r="I102" s="49">
        <f t="shared" si="3"/>
        <v>0</v>
      </c>
    </row>
    <row r="103" spans="1:9" ht="18" x14ac:dyDescent="0.25">
      <c r="A103" s="96" t="s">
        <v>415</v>
      </c>
      <c r="B103" s="29"/>
      <c r="C103" s="29"/>
      <c r="D103" s="29"/>
      <c r="E103" s="29"/>
      <c r="F103" s="29"/>
      <c r="G103" s="29"/>
      <c r="H103" s="37">
        <f t="shared" si="2"/>
        <v>0</v>
      </c>
      <c r="I103" s="49">
        <f t="shared" si="3"/>
        <v>0</v>
      </c>
    </row>
    <row r="104" spans="1:9" ht="18" x14ac:dyDescent="0.25">
      <c r="A104" s="96" t="s">
        <v>416</v>
      </c>
      <c r="B104" s="29"/>
      <c r="C104" s="29"/>
      <c r="D104" s="29"/>
      <c r="E104" s="29"/>
      <c r="F104" s="29"/>
      <c r="G104" s="29"/>
      <c r="H104" s="37">
        <f t="shared" si="2"/>
        <v>0</v>
      </c>
      <c r="I104" s="49">
        <f t="shared" si="3"/>
        <v>0</v>
      </c>
    </row>
    <row r="105" spans="1:9" ht="18" x14ac:dyDescent="0.25">
      <c r="A105" s="96" t="s">
        <v>417</v>
      </c>
      <c r="B105" s="29"/>
      <c r="C105" s="29"/>
      <c r="D105" s="29"/>
      <c r="E105" s="29"/>
      <c r="F105" s="29"/>
      <c r="G105" s="29"/>
      <c r="H105" s="37">
        <f t="shared" si="2"/>
        <v>0</v>
      </c>
      <c r="I105" s="49">
        <f t="shared" si="3"/>
        <v>0</v>
      </c>
    </row>
    <row r="106" spans="1:9" ht="18" x14ac:dyDescent="0.25">
      <c r="A106" s="96" t="s">
        <v>418</v>
      </c>
      <c r="B106" s="29"/>
      <c r="C106" s="29"/>
      <c r="D106" s="29"/>
      <c r="E106" s="29"/>
      <c r="F106" s="29"/>
      <c r="G106" s="29"/>
      <c r="H106" s="37">
        <f t="shared" si="2"/>
        <v>0</v>
      </c>
      <c r="I106" s="49">
        <f t="shared" si="3"/>
        <v>0</v>
      </c>
    </row>
    <row r="107" spans="1:9" ht="18" x14ac:dyDescent="0.25">
      <c r="A107" s="96" t="s">
        <v>419</v>
      </c>
      <c r="B107" s="29"/>
      <c r="C107" s="29"/>
      <c r="D107" s="29"/>
      <c r="E107" s="29"/>
      <c r="F107" s="29"/>
      <c r="G107" s="29"/>
      <c r="H107" s="37">
        <f t="shared" si="2"/>
        <v>0</v>
      </c>
      <c r="I107" s="49">
        <f t="shared" si="3"/>
        <v>0</v>
      </c>
    </row>
    <row r="108" spans="1:9" ht="18" x14ac:dyDescent="0.25">
      <c r="A108" s="96" t="s">
        <v>420</v>
      </c>
      <c r="B108" s="29"/>
      <c r="C108" s="29"/>
      <c r="D108" s="29"/>
      <c r="E108" s="29"/>
      <c r="F108" s="29"/>
      <c r="G108" s="29"/>
      <c r="H108" s="37">
        <f t="shared" si="2"/>
        <v>0</v>
      </c>
      <c r="I108" s="49">
        <f t="shared" si="3"/>
        <v>0</v>
      </c>
    </row>
    <row r="109" spans="1:9" ht="18" x14ac:dyDescent="0.25">
      <c r="A109" s="96" t="s">
        <v>421</v>
      </c>
      <c r="B109" s="29"/>
      <c r="C109" s="29"/>
      <c r="D109" s="29"/>
      <c r="E109" s="29"/>
      <c r="F109" s="29"/>
      <c r="G109" s="29"/>
      <c r="H109" s="37">
        <f t="shared" si="2"/>
        <v>0</v>
      </c>
      <c r="I109" s="49">
        <f t="shared" si="3"/>
        <v>0</v>
      </c>
    </row>
    <row r="110" spans="1:9" ht="18" x14ac:dyDescent="0.25">
      <c r="A110" s="96" t="s">
        <v>422</v>
      </c>
      <c r="B110" s="29"/>
      <c r="C110" s="29"/>
      <c r="D110" s="29">
        <v>0</v>
      </c>
      <c r="E110" s="29">
        <v>0</v>
      </c>
      <c r="F110" s="29"/>
      <c r="G110" s="29"/>
      <c r="H110" s="37">
        <f t="shared" si="2"/>
        <v>0</v>
      </c>
      <c r="I110" s="49">
        <f t="shared" si="3"/>
        <v>0</v>
      </c>
    </row>
    <row r="111" spans="1:9" ht="18" x14ac:dyDescent="0.25">
      <c r="A111" s="96" t="s">
        <v>467</v>
      </c>
      <c r="B111" s="29"/>
      <c r="C111" s="29"/>
      <c r="D111" s="29"/>
      <c r="E111" s="29"/>
      <c r="F111" s="29"/>
      <c r="G111" s="29"/>
      <c r="H111" s="37">
        <f t="shared" si="2"/>
        <v>0</v>
      </c>
      <c r="I111" s="49">
        <f t="shared" si="3"/>
        <v>0</v>
      </c>
    </row>
    <row r="112" spans="1:9" ht="18" x14ac:dyDescent="0.25">
      <c r="A112" s="96" t="s">
        <v>423</v>
      </c>
      <c r="B112" s="29"/>
      <c r="C112" s="29"/>
      <c r="D112" s="29"/>
      <c r="E112" s="29"/>
      <c r="F112" s="29"/>
      <c r="G112" s="29"/>
      <c r="H112" s="37">
        <f t="shared" si="2"/>
        <v>0</v>
      </c>
      <c r="I112" s="49">
        <f t="shared" si="3"/>
        <v>0</v>
      </c>
    </row>
    <row r="113" spans="1:9" ht="18" x14ac:dyDescent="0.25">
      <c r="A113" s="96" t="s">
        <v>424</v>
      </c>
      <c r="B113" s="29"/>
      <c r="C113" s="29"/>
      <c r="D113" s="29"/>
      <c r="E113" s="29"/>
      <c r="F113" s="29"/>
      <c r="G113" s="29"/>
      <c r="H113" s="37">
        <f t="shared" si="2"/>
        <v>0</v>
      </c>
      <c r="I113" s="49">
        <f t="shared" si="3"/>
        <v>0</v>
      </c>
    </row>
    <row r="114" spans="1:9" ht="18" x14ac:dyDescent="0.25">
      <c r="A114" s="96" t="s">
        <v>425</v>
      </c>
      <c r="B114" s="29"/>
      <c r="C114" s="29"/>
      <c r="D114" s="29"/>
      <c r="E114" s="29"/>
      <c r="F114" s="29"/>
      <c r="G114" s="29"/>
      <c r="H114" s="37">
        <f t="shared" si="2"/>
        <v>0</v>
      </c>
      <c r="I114" s="49">
        <f t="shared" si="3"/>
        <v>0</v>
      </c>
    </row>
    <row r="115" spans="1:9" ht="18" x14ac:dyDescent="0.25">
      <c r="A115" s="96" t="s">
        <v>426</v>
      </c>
      <c r="B115" s="29"/>
      <c r="C115" s="29"/>
      <c r="D115" s="29"/>
      <c r="E115" s="29"/>
      <c r="F115" s="29"/>
      <c r="G115" s="29"/>
      <c r="H115" s="37">
        <f t="shared" si="2"/>
        <v>0</v>
      </c>
      <c r="I115" s="49">
        <f t="shared" si="3"/>
        <v>0</v>
      </c>
    </row>
    <row r="116" spans="1:9" ht="18" x14ac:dyDescent="0.25">
      <c r="A116" s="73" t="s">
        <v>427</v>
      </c>
      <c r="B116" s="29"/>
      <c r="C116" s="29"/>
      <c r="D116" s="29"/>
      <c r="E116" s="29"/>
      <c r="F116" s="29"/>
      <c r="G116" s="29"/>
      <c r="H116" s="37">
        <f t="shared" si="2"/>
        <v>0</v>
      </c>
      <c r="I116" s="49">
        <f t="shared" si="3"/>
        <v>0</v>
      </c>
    </row>
    <row r="117" spans="1:9" ht="18" x14ac:dyDescent="0.25">
      <c r="A117" s="73" t="s">
        <v>428</v>
      </c>
      <c r="B117" s="29"/>
      <c r="C117" s="29"/>
      <c r="D117" s="29"/>
      <c r="E117" s="29"/>
      <c r="F117" s="29"/>
      <c r="G117" s="29"/>
      <c r="H117" s="37">
        <f t="shared" si="2"/>
        <v>0</v>
      </c>
      <c r="I117" s="49">
        <f t="shared" si="3"/>
        <v>0</v>
      </c>
    </row>
    <row r="118" spans="1:9" ht="18" x14ac:dyDescent="0.25">
      <c r="A118" s="73" t="s">
        <v>429</v>
      </c>
      <c r="B118" s="29"/>
      <c r="C118" s="29"/>
      <c r="D118" s="29"/>
      <c r="E118" s="29"/>
      <c r="F118" s="29"/>
      <c r="G118" s="29"/>
      <c r="H118" s="37">
        <f t="shared" si="2"/>
        <v>0</v>
      </c>
      <c r="I118" s="49">
        <f t="shared" si="3"/>
        <v>0</v>
      </c>
    </row>
    <row r="119" spans="1:9" ht="18" x14ac:dyDescent="0.25">
      <c r="A119" s="73" t="s">
        <v>430</v>
      </c>
      <c r="B119" s="29"/>
      <c r="C119" s="29"/>
      <c r="D119" s="29"/>
      <c r="E119" s="29"/>
      <c r="F119" s="29"/>
      <c r="G119" s="29"/>
      <c r="H119" s="37">
        <f t="shared" si="2"/>
        <v>0</v>
      </c>
      <c r="I119" s="49">
        <f t="shared" si="3"/>
        <v>0</v>
      </c>
    </row>
    <row r="120" spans="1:9" ht="18" x14ac:dyDescent="0.25">
      <c r="A120" s="98" t="s">
        <v>431</v>
      </c>
      <c r="B120" s="29"/>
      <c r="C120" s="29"/>
      <c r="D120" s="29"/>
      <c r="E120" s="29"/>
      <c r="F120" s="29"/>
      <c r="G120" s="29"/>
      <c r="H120" s="37">
        <f t="shared" si="2"/>
        <v>0</v>
      </c>
      <c r="I120" s="49">
        <f t="shared" si="3"/>
        <v>0</v>
      </c>
    </row>
    <row r="121" spans="1:9" ht="18" x14ac:dyDescent="0.25">
      <c r="A121" s="73" t="s">
        <v>432</v>
      </c>
      <c r="B121" s="29"/>
      <c r="C121" s="29"/>
      <c r="D121" s="29"/>
      <c r="E121" s="29"/>
      <c r="F121" s="29"/>
      <c r="G121" s="29"/>
      <c r="H121" s="37">
        <f t="shared" si="2"/>
        <v>0</v>
      </c>
      <c r="I121" s="49">
        <f t="shared" si="3"/>
        <v>0</v>
      </c>
    </row>
    <row r="122" spans="1:9" ht="18" x14ac:dyDescent="0.25">
      <c r="A122" s="73" t="s">
        <v>433</v>
      </c>
      <c r="B122" s="29"/>
      <c r="C122" s="29"/>
      <c r="D122" s="29"/>
      <c r="E122" s="29"/>
      <c r="F122" s="29"/>
      <c r="G122" s="29"/>
      <c r="H122" s="37">
        <f t="shared" si="2"/>
        <v>0</v>
      </c>
      <c r="I122" s="49">
        <f t="shared" si="3"/>
        <v>0</v>
      </c>
    </row>
    <row r="123" spans="1:9" ht="18" x14ac:dyDescent="0.25">
      <c r="A123" s="96" t="s">
        <v>434</v>
      </c>
      <c r="B123" s="29"/>
      <c r="C123" s="29"/>
      <c r="D123" s="29"/>
      <c r="E123" s="29"/>
      <c r="F123" s="29"/>
      <c r="G123" s="29"/>
      <c r="H123" s="37">
        <f t="shared" si="2"/>
        <v>0</v>
      </c>
      <c r="I123" s="49">
        <f t="shared" si="3"/>
        <v>0</v>
      </c>
    </row>
    <row r="124" spans="1:9" ht="18" x14ac:dyDescent="0.25">
      <c r="A124" s="96" t="s">
        <v>435</v>
      </c>
      <c r="B124" s="29"/>
      <c r="C124" s="29"/>
      <c r="D124" s="29"/>
      <c r="E124" s="29"/>
      <c r="F124" s="29"/>
      <c r="G124" s="29"/>
      <c r="H124" s="37">
        <f t="shared" si="2"/>
        <v>0</v>
      </c>
      <c r="I124" s="49">
        <f t="shared" si="3"/>
        <v>0</v>
      </c>
    </row>
    <row r="125" spans="1:9" ht="18" x14ac:dyDescent="0.25">
      <c r="A125" s="96" t="s">
        <v>436</v>
      </c>
      <c r="B125" s="29"/>
      <c r="C125" s="29"/>
      <c r="D125" s="29"/>
      <c r="E125" s="29"/>
      <c r="F125" s="29"/>
      <c r="G125" s="29"/>
      <c r="H125" s="37">
        <f t="shared" si="2"/>
        <v>0</v>
      </c>
      <c r="I125" s="49">
        <f t="shared" si="3"/>
        <v>0</v>
      </c>
    </row>
    <row r="126" spans="1:9" ht="18" x14ac:dyDescent="0.25">
      <c r="A126" s="96" t="s">
        <v>437</v>
      </c>
      <c r="B126" s="29"/>
      <c r="C126" s="29"/>
      <c r="D126" s="29"/>
      <c r="E126" s="29"/>
      <c r="F126" s="29"/>
      <c r="G126" s="29"/>
      <c r="H126" s="37">
        <f t="shared" si="2"/>
        <v>0</v>
      </c>
      <c r="I126" s="49">
        <f t="shared" si="3"/>
        <v>0</v>
      </c>
    </row>
    <row r="127" spans="1:9" ht="18" x14ac:dyDescent="0.25">
      <c r="A127" s="96" t="s">
        <v>438</v>
      </c>
      <c r="B127" s="29"/>
      <c r="C127" s="29"/>
      <c r="D127" s="29"/>
      <c r="E127" s="29"/>
      <c r="F127" s="29"/>
      <c r="G127" s="29"/>
      <c r="H127" s="37">
        <f t="shared" si="2"/>
        <v>0</v>
      </c>
      <c r="I127" s="49">
        <f t="shared" si="3"/>
        <v>0</v>
      </c>
    </row>
    <row r="128" spans="1:9" ht="18" x14ac:dyDescent="0.25">
      <c r="A128" s="96" t="s">
        <v>439</v>
      </c>
      <c r="B128" s="29"/>
      <c r="C128" s="29"/>
      <c r="D128" s="29"/>
      <c r="E128" s="29"/>
      <c r="F128" s="29"/>
      <c r="G128" s="29"/>
      <c r="H128" s="37">
        <f t="shared" si="2"/>
        <v>0</v>
      </c>
      <c r="I128" s="49">
        <f t="shared" si="3"/>
        <v>0</v>
      </c>
    </row>
    <row r="129" spans="1:9" ht="18" x14ac:dyDescent="0.25">
      <c r="A129" s="96" t="s">
        <v>440</v>
      </c>
      <c r="B129" s="29"/>
      <c r="C129" s="29"/>
      <c r="D129" s="29"/>
      <c r="E129" s="29"/>
      <c r="F129" s="29"/>
      <c r="G129" s="29"/>
      <c r="H129" s="37">
        <f t="shared" si="2"/>
        <v>0</v>
      </c>
      <c r="I129" s="49">
        <f t="shared" si="3"/>
        <v>0</v>
      </c>
    </row>
    <row r="130" spans="1:9" ht="18" x14ac:dyDescent="0.25">
      <c r="A130" s="96" t="s">
        <v>441</v>
      </c>
      <c r="B130" s="29"/>
      <c r="C130" s="29"/>
      <c r="D130" s="29"/>
      <c r="E130" s="29"/>
      <c r="F130" s="29"/>
      <c r="G130" s="29"/>
      <c r="H130" s="37">
        <f t="shared" si="2"/>
        <v>0</v>
      </c>
      <c r="I130" s="49">
        <f t="shared" si="3"/>
        <v>0</v>
      </c>
    </row>
    <row r="131" spans="1:9" ht="18" x14ac:dyDescent="0.25">
      <c r="A131" s="96" t="s">
        <v>442</v>
      </c>
      <c r="B131" s="29"/>
      <c r="C131" s="29"/>
      <c r="D131" s="29"/>
      <c r="E131" s="29"/>
      <c r="F131" s="29"/>
      <c r="G131" s="29"/>
      <c r="H131" s="37">
        <f t="shared" si="2"/>
        <v>0</v>
      </c>
      <c r="I131" s="49">
        <f t="shared" si="3"/>
        <v>0</v>
      </c>
    </row>
    <row r="132" spans="1:9" ht="18" x14ac:dyDescent="0.25">
      <c r="A132" s="96" t="s">
        <v>785</v>
      </c>
      <c r="B132" s="29"/>
      <c r="C132" s="29"/>
      <c r="D132" s="29"/>
      <c r="E132" s="29"/>
      <c r="F132" s="29"/>
      <c r="G132" s="29"/>
      <c r="H132" s="37">
        <f t="shared" si="2"/>
        <v>0</v>
      </c>
      <c r="I132" s="49">
        <f t="shared" si="3"/>
        <v>0</v>
      </c>
    </row>
    <row r="133" spans="1:9" ht="18" x14ac:dyDescent="0.25">
      <c r="A133" s="96" t="s">
        <v>786</v>
      </c>
      <c r="B133" s="29"/>
      <c r="C133" s="29"/>
      <c r="D133" s="29"/>
      <c r="E133" s="29"/>
      <c r="F133" s="29"/>
      <c r="G133" s="29"/>
      <c r="H133" s="37">
        <f t="shared" si="2"/>
        <v>0</v>
      </c>
      <c r="I133" s="49">
        <f t="shared" si="3"/>
        <v>0</v>
      </c>
    </row>
    <row r="134" spans="1:9" ht="18" x14ac:dyDescent="0.25">
      <c r="A134" s="96" t="s">
        <v>443</v>
      </c>
      <c r="B134" s="29"/>
      <c r="C134" s="29"/>
      <c r="D134" s="29"/>
      <c r="E134" s="29"/>
      <c r="F134" s="29"/>
      <c r="G134" s="29"/>
      <c r="H134" s="37">
        <f t="shared" si="2"/>
        <v>0</v>
      </c>
      <c r="I134" s="49">
        <f t="shared" si="3"/>
        <v>0</v>
      </c>
    </row>
    <row r="135" spans="1:9" ht="18" x14ac:dyDescent="0.25">
      <c r="A135" s="96" t="s">
        <v>444</v>
      </c>
      <c r="B135" s="29"/>
      <c r="C135" s="29"/>
      <c r="D135" s="29"/>
      <c r="E135" s="29"/>
      <c r="F135" s="29"/>
      <c r="G135" s="29"/>
      <c r="H135" s="37">
        <f t="shared" si="2"/>
        <v>0</v>
      </c>
      <c r="I135" s="49">
        <f t="shared" si="3"/>
        <v>0</v>
      </c>
    </row>
    <row r="136" spans="1:9" ht="18" x14ac:dyDescent="0.25">
      <c r="A136" s="96" t="s">
        <v>787</v>
      </c>
      <c r="B136" s="29"/>
      <c r="C136" s="29"/>
      <c r="D136" s="29"/>
      <c r="E136" s="29"/>
      <c r="F136" s="29"/>
      <c r="G136" s="29"/>
      <c r="H136" s="37">
        <f t="shared" si="2"/>
        <v>0</v>
      </c>
      <c r="I136" s="49">
        <f t="shared" si="3"/>
        <v>0</v>
      </c>
    </row>
    <row r="137" spans="1:9" ht="18" x14ac:dyDescent="0.25">
      <c r="A137" s="96" t="s">
        <v>445</v>
      </c>
      <c r="B137" s="29"/>
      <c r="C137" s="29"/>
      <c r="D137" s="29"/>
      <c r="E137" s="29"/>
      <c r="F137" s="29"/>
      <c r="G137" s="29"/>
      <c r="H137" s="37">
        <f t="shared" si="2"/>
        <v>0</v>
      </c>
      <c r="I137" s="49">
        <f t="shared" si="3"/>
        <v>0</v>
      </c>
    </row>
    <row r="138" spans="1:9" ht="18" x14ac:dyDescent="0.25">
      <c r="A138" s="96" t="s">
        <v>446</v>
      </c>
      <c r="B138" s="29"/>
      <c r="C138" s="29"/>
      <c r="D138" s="29"/>
      <c r="E138" s="29"/>
      <c r="F138" s="29"/>
      <c r="G138" s="29"/>
      <c r="H138" s="37">
        <f t="shared" si="2"/>
        <v>0</v>
      </c>
      <c r="I138" s="49">
        <f t="shared" si="3"/>
        <v>0</v>
      </c>
    </row>
    <row r="139" spans="1:9" ht="18" x14ac:dyDescent="0.25">
      <c r="A139" s="96" t="s">
        <v>447</v>
      </c>
      <c r="B139" s="29"/>
      <c r="C139" s="29"/>
      <c r="D139" s="29"/>
      <c r="E139" s="29"/>
      <c r="F139" s="29"/>
      <c r="G139" s="29"/>
      <c r="H139" s="37">
        <f t="shared" si="2"/>
        <v>0</v>
      </c>
      <c r="I139" s="49">
        <f t="shared" si="3"/>
        <v>0</v>
      </c>
    </row>
    <row r="140" spans="1:9" ht="18" x14ac:dyDescent="0.25">
      <c r="A140" s="96" t="s">
        <v>448</v>
      </c>
      <c r="B140" s="29"/>
      <c r="C140" s="29"/>
      <c r="D140" s="29"/>
      <c r="E140" s="29"/>
      <c r="F140" s="29"/>
      <c r="G140" s="29"/>
      <c r="H140" s="37">
        <f t="shared" si="2"/>
        <v>0</v>
      </c>
      <c r="I140" s="49">
        <f t="shared" si="3"/>
        <v>0</v>
      </c>
    </row>
    <row r="141" spans="1:9" ht="18" x14ac:dyDescent="0.25">
      <c r="A141" s="73" t="s">
        <v>449</v>
      </c>
      <c r="B141" s="29"/>
      <c r="C141" s="29"/>
      <c r="D141" s="29"/>
      <c r="E141" s="29"/>
      <c r="F141" s="29"/>
      <c r="G141" s="29"/>
      <c r="H141" s="37">
        <f t="shared" si="2"/>
        <v>0</v>
      </c>
      <c r="I141" s="49">
        <f t="shared" si="3"/>
        <v>0</v>
      </c>
    </row>
    <row r="142" spans="1:9" ht="18" x14ac:dyDescent="0.25">
      <c r="A142" s="73" t="s">
        <v>450</v>
      </c>
      <c r="B142" s="29"/>
      <c r="C142" s="29"/>
      <c r="D142" s="29"/>
      <c r="E142" s="29"/>
      <c r="F142" s="29"/>
      <c r="G142" s="29"/>
      <c r="H142" s="37">
        <f t="shared" si="2"/>
        <v>0</v>
      </c>
      <c r="I142" s="49">
        <f t="shared" si="3"/>
        <v>0</v>
      </c>
    </row>
    <row r="143" spans="1:9" ht="18" customHeight="1" x14ac:dyDescent="0.25">
      <c r="A143" s="73" t="s">
        <v>451</v>
      </c>
      <c r="B143" s="29"/>
      <c r="C143" s="29"/>
      <c r="D143" s="29"/>
      <c r="E143" s="29"/>
      <c r="F143" s="29"/>
      <c r="G143" s="29"/>
      <c r="H143" s="37">
        <f t="shared" si="2"/>
        <v>0</v>
      </c>
      <c r="I143" s="49">
        <f t="shared" si="3"/>
        <v>0</v>
      </c>
    </row>
    <row r="144" spans="1:9" ht="18" customHeight="1" x14ac:dyDescent="0.25">
      <c r="A144" s="73" t="s">
        <v>452</v>
      </c>
      <c r="B144" s="29"/>
      <c r="C144" s="29"/>
      <c r="D144" s="29"/>
      <c r="E144" s="29"/>
      <c r="F144" s="29"/>
      <c r="G144" s="29"/>
      <c r="H144" s="37">
        <f t="shared" si="2"/>
        <v>0</v>
      </c>
      <c r="I144" s="49">
        <f t="shared" si="3"/>
        <v>0</v>
      </c>
    </row>
    <row r="145" spans="1:9" ht="18" customHeight="1" x14ac:dyDescent="0.25">
      <c r="A145" s="73" t="s">
        <v>453</v>
      </c>
      <c r="B145" s="29"/>
      <c r="C145" s="29"/>
      <c r="D145" s="29"/>
      <c r="E145" s="29"/>
      <c r="F145" s="29"/>
      <c r="G145" s="29"/>
      <c r="H145" s="37">
        <f>SUM(B145:G145)</f>
        <v>0</v>
      </c>
      <c r="I145" s="49">
        <f t="shared" si="3"/>
        <v>0</v>
      </c>
    </row>
    <row r="146" spans="1:9" ht="18" customHeight="1" x14ac:dyDescent="0.25">
      <c r="A146" s="73" t="s">
        <v>454</v>
      </c>
      <c r="B146" s="29"/>
      <c r="C146" s="29"/>
      <c r="D146" s="29"/>
      <c r="E146" s="29"/>
      <c r="F146" s="29"/>
      <c r="G146" s="29"/>
      <c r="H146" s="37">
        <f t="shared" si="2"/>
        <v>0</v>
      </c>
      <c r="I146" s="49">
        <f t="shared" si="3"/>
        <v>0</v>
      </c>
    </row>
    <row r="147" spans="1:9" ht="18" customHeight="1" x14ac:dyDescent="0.25">
      <c r="A147" s="73" t="s">
        <v>455</v>
      </c>
      <c r="B147" s="29"/>
      <c r="C147" s="29"/>
      <c r="D147" s="29"/>
      <c r="E147" s="29"/>
      <c r="F147" s="29"/>
      <c r="G147" s="29"/>
      <c r="H147" s="37">
        <f t="shared" si="2"/>
        <v>0</v>
      </c>
      <c r="I147" s="49">
        <f t="shared" si="3"/>
        <v>0</v>
      </c>
    </row>
    <row r="148" spans="1:9" ht="18" customHeight="1" x14ac:dyDescent="0.25">
      <c r="A148" s="73" t="s">
        <v>456</v>
      </c>
      <c r="B148" s="29"/>
      <c r="C148" s="29"/>
      <c r="D148" s="29"/>
      <c r="E148" s="29"/>
      <c r="F148" s="29"/>
      <c r="G148" s="29"/>
      <c r="H148" s="37">
        <f t="shared" si="2"/>
        <v>0</v>
      </c>
      <c r="I148" s="49">
        <f t="shared" si="3"/>
        <v>0</v>
      </c>
    </row>
    <row r="149" spans="1:9" ht="18" customHeight="1" x14ac:dyDescent="0.25">
      <c r="A149" s="73" t="s">
        <v>457</v>
      </c>
      <c r="B149" s="29"/>
      <c r="C149" s="29"/>
      <c r="D149" s="29"/>
      <c r="E149" s="29"/>
      <c r="F149" s="29"/>
      <c r="G149" s="29"/>
      <c r="H149" s="37">
        <f t="shared" si="2"/>
        <v>0</v>
      </c>
      <c r="I149" s="49">
        <f t="shared" si="3"/>
        <v>0</v>
      </c>
    </row>
    <row r="150" spans="1:9" ht="18" customHeight="1" x14ac:dyDescent="0.25">
      <c r="A150" s="73" t="s">
        <v>458</v>
      </c>
      <c r="B150" s="29"/>
      <c r="C150" s="29"/>
      <c r="D150" s="29"/>
      <c r="E150" s="29"/>
      <c r="F150" s="29"/>
      <c r="G150" s="29"/>
      <c r="H150" s="37">
        <f t="shared" si="2"/>
        <v>0</v>
      </c>
      <c r="I150" s="49">
        <f t="shared" si="3"/>
        <v>0</v>
      </c>
    </row>
    <row r="151" spans="1:9" ht="18" customHeight="1" x14ac:dyDescent="0.25">
      <c r="A151" s="73" t="s">
        <v>459</v>
      </c>
      <c r="B151" s="29"/>
      <c r="C151" s="29"/>
      <c r="D151" s="29"/>
      <c r="E151" s="29"/>
      <c r="F151" s="29"/>
      <c r="G151" s="29"/>
      <c r="H151" s="37">
        <f t="shared" si="2"/>
        <v>0</v>
      </c>
      <c r="I151" s="49">
        <f t="shared" si="3"/>
        <v>0</v>
      </c>
    </row>
    <row r="152" spans="1:9" ht="18" customHeight="1" x14ac:dyDescent="0.25">
      <c r="A152" s="73" t="s">
        <v>460</v>
      </c>
      <c r="B152" s="29">
        <v>0</v>
      </c>
      <c r="C152" s="29">
        <v>0</v>
      </c>
      <c r="D152" s="29">
        <v>0</v>
      </c>
      <c r="E152" s="29">
        <v>0</v>
      </c>
      <c r="F152" s="29">
        <v>0</v>
      </c>
      <c r="G152" s="29">
        <v>0</v>
      </c>
      <c r="H152" s="37">
        <f t="shared" si="2"/>
        <v>0</v>
      </c>
      <c r="I152" s="49">
        <f t="shared" si="3"/>
        <v>0</v>
      </c>
    </row>
    <row r="153" spans="1:9" ht="18" customHeight="1" x14ac:dyDescent="0.25">
      <c r="A153" s="73" t="s">
        <v>461</v>
      </c>
      <c r="B153" s="29"/>
      <c r="C153" s="29"/>
      <c r="D153" s="29"/>
      <c r="E153" s="29"/>
      <c r="F153" s="29"/>
      <c r="G153" s="29"/>
      <c r="H153" s="37">
        <f t="shared" si="2"/>
        <v>0</v>
      </c>
      <c r="I153" s="49">
        <f t="shared" si="3"/>
        <v>0</v>
      </c>
    </row>
    <row r="154" spans="1:9" ht="18" customHeight="1" x14ac:dyDescent="0.25">
      <c r="A154" s="13"/>
      <c r="B154" s="29"/>
      <c r="C154" s="29"/>
      <c r="D154" s="29"/>
      <c r="E154" s="29"/>
      <c r="F154" s="29"/>
      <c r="G154" s="29"/>
      <c r="H154" s="37"/>
      <c r="I154" s="49"/>
    </row>
    <row r="155" spans="1:9" ht="18" x14ac:dyDescent="0.25">
      <c r="A155" s="20" t="s">
        <v>1</v>
      </c>
      <c r="B155" s="31">
        <f t="shared" ref="B155:G155" si="4">SUM(B27:B153)</f>
        <v>0</v>
      </c>
      <c r="C155" s="37">
        <f t="shared" si="4"/>
        <v>0</v>
      </c>
      <c r="D155" s="37">
        <f t="shared" si="4"/>
        <v>0</v>
      </c>
      <c r="E155" s="37">
        <f t="shared" si="4"/>
        <v>0</v>
      </c>
      <c r="F155" s="37">
        <f t="shared" si="4"/>
        <v>0</v>
      </c>
      <c r="G155" s="37">
        <f t="shared" si="4"/>
        <v>0</v>
      </c>
      <c r="H155" s="31">
        <f>SUM(B155:G155)</f>
        <v>0</v>
      </c>
      <c r="I155" s="33">
        <f>SUM(I27:I153)</f>
        <v>0</v>
      </c>
    </row>
    <row r="156" spans="1:9" ht="18" x14ac:dyDescent="0.25">
      <c r="A156" s="315"/>
      <c r="B156" s="315"/>
      <c r="C156" s="315"/>
      <c r="D156" s="315"/>
      <c r="E156" s="315"/>
      <c r="F156" s="315"/>
      <c r="G156" s="315"/>
      <c r="H156" s="315"/>
      <c r="I156" s="315"/>
    </row>
    <row r="157" spans="1:9" ht="18" x14ac:dyDescent="0.25">
      <c r="A157" s="301" t="s">
        <v>20</v>
      </c>
      <c r="B157" s="301"/>
      <c r="C157" s="301"/>
      <c r="D157" s="301"/>
      <c r="E157" s="301"/>
      <c r="F157" s="301"/>
      <c r="G157" s="301"/>
      <c r="H157" s="301"/>
      <c r="I157" s="301"/>
    </row>
  </sheetData>
  <mergeCells count="26">
    <mergeCell ref="A156:I156"/>
    <mergeCell ref="A157:I157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3600-000000000000}"/>
    <hyperlink ref="H6:I6" r:id="rId1" display="Email" xr:uid="{00000000-0004-0000-3600-000001000000}"/>
    <hyperlink ref="A8" r:id="rId2" display="=@NOW()" xr:uid="{00000000-0004-0000-3600-000002000000}"/>
    <hyperlink ref="A27" r:id="rId3" xr:uid="{00000000-0004-0000-3600-000004000000}"/>
    <hyperlink ref="A28" r:id="rId4" xr:uid="{00000000-0004-0000-3600-000005000000}"/>
    <hyperlink ref="A29" r:id="rId5" xr:uid="{00000000-0004-0000-3600-000006000000}"/>
    <hyperlink ref="A30" r:id="rId6" xr:uid="{00000000-0004-0000-3600-000007000000}"/>
    <hyperlink ref="A31" r:id="rId7" xr:uid="{00000000-0004-0000-3600-000008000000}"/>
    <hyperlink ref="A32" r:id="rId8" xr:uid="{00000000-0004-0000-3600-000009000000}"/>
    <hyperlink ref="A33" r:id="rId9" xr:uid="{00000000-0004-0000-3600-00000A000000}"/>
    <hyperlink ref="A120" r:id="rId10" xr:uid="{00000000-0004-0000-3600-00000B000000}"/>
    <hyperlink ref="A78" r:id="rId11" xr:uid="{00000000-0004-0000-3600-00000C000000}"/>
  </hyperlinks>
  <pageMargins left="0.75" right="0.75" top="1" bottom="1" header="0.5" footer="0.5"/>
  <pageSetup scale="64" fitToHeight="4" orientation="landscape" horizontalDpi="4294967293" verticalDpi="0" r:id="rId1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I154"/>
  <sheetViews>
    <sheetView showZeros="0" topLeftCell="A13" workbookViewId="0">
      <selection activeCell="I26" sqref="I26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5.42578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468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93">
        <f ca="1">NOW()</f>
        <v>44848.553672685186</v>
      </c>
      <c r="B8" s="394"/>
      <c r="C8" s="394"/>
      <c r="D8" s="394"/>
      <c r="E8" s="394"/>
      <c r="F8" s="394"/>
      <c r="G8" s="394"/>
      <c r="H8" s="394"/>
      <c r="I8" s="394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H152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I152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82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3</v>
      </c>
    </row>
    <row r="26" spans="1:9" ht="18" x14ac:dyDescent="0.25">
      <c r="A26" s="4" t="s">
        <v>58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96" t="s">
        <v>343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>H27*$I$25</f>
        <v>0</v>
      </c>
    </row>
    <row r="28" spans="1:9" ht="18" x14ac:dyDescent="0.25">
      <c r="A28" s="96" t="s">
        <v>293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7">
        <f t="shared" ref="H28:H91" si="0">SUM(B28:G28)</f>
        <v>0</v>
      </c>
      <c r="I28" s="49">
        <f t="shared" ref="I28:I91" si="1">H28*$I$25</f>
        <v>0</v>
      </c>
    </row>
    <row r="29" spans="1:9" ht="18" x14ac:dyDescent="0.25">
      <c r="A29" s="96" t="s">
        <v>344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7">
        <f t="shared" si="0"/>
        <v>0</v>
      </c>
      <c r="I29" s="49">
        <f t="shared" si="1"/>
        <v>0</v>
      </c>
    </row>
    <row r="30" spans="1:9" ht="18" x14ac:dyDescent="0.25">
      <c r="A30" s="96" t="s">
        <v>345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7">
        <f t="shared" si="0"/>
        <v>0</v>
      </c>
      <c r="I30" s="49">
        <f t="shared" si="1"/>
        <v>0</v>
      </c>
    </row>
    <row r="31" spans="1:9" ht="18" x14ac:dyDescent="0.25">
      <c r="A31" s="73" t="s">
        <v>346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37">
        <f t="shared" si="0"/>
        <v>0</v>
      </c>
      <c r="I31" s="49">
        <f t="shared" si="1"/>
        <v>0</v>
      </c>
    </row>
    <row r="32" spans="1:9" ht="18" x14ac:dyDescent="0.25">
      <c r="A32" s="72" t="s">
        <v>347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37">
        <f t="shared" si="0"/>
        <v>0</v>
      </c>
      <c r="I32" s="49">
        <f t="shared" si="1"/>
        <v>0</v>
      </c>
    </row>
    <row r="33" spans="1:9" ht="18" x14ac:dyDescent="0.25">
      <c r="A33" s="73" t="s">
        <v>348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37">
        <f t="shared" si="0"/>
        <v>0</v>
      </c>
      <c r="I33" s="49">
        <f t="shared" si="1"/>
        <v>0</v>
      </c>
    </row>
    <row r="34" spans="1:9" ht="18" x14ac:dyDescent="0.25">
      <c r="A34" s="96" t="s">
        <v>349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37">
        <f t="shared" si="0"/>
        <v>0</v>
      </c>
      <c r="I34" s="49">
        <f t="shared" si="1"/>
        <v>0</v>
      </c>
    </row>
    <row r="35" spans="1:9" ht="18" x14ac:dyDescent="0.25">
      <c r="A35" s="96" t="s">
        <v>350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37">
        <f t="shared" si="0"/>
        <v>0</v>
      </c>
      <c r="I35" s="49">
        <f t="shared" si="1"/>
        <v>0</v>
      </c>
    </row>
    <row r="36" spans="1:9" ht="18" x14ac:dyDescent="0.25">
      <c r="A36" s="96" t="s">
        <v>351</v>
      </c>
      <c r="B36" s="29">
        <v>0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37">
        <f t="shared" si="0"/>
        <v>0</v>
      </c>
      <c r="I36" s="49">
        <f t="shared" si="1"/>
        <v>0</v>
      </c>
    </row>
    <row r="37" spans="1:9" ht="18" x14ac:dyDescent="0.25">
      <c r="A37" s="96" t="s">
        <v>352</v>
      </c>
      <c r="B37" s="29">
        <v>0</v>
      </c>
      <c r="C37" s="29">
        <v>0</v>
      </c>
      <c r="D37" s="29">
        <v>0</v>
      </c>
      <c r="E37" s="29">
        <v>0</v>
      </c>
      <c r="F37" s="29">
        <v>0</v>
      </c>
      <c r="G37" s="29">
        <v>0</v>
      </c>
      <c r="H37" s="37">
        <f t="shared" si="0"/>
        <v>0</v>
      </c>
      <c r="I37" s="49">
        <f t="shared" si="1"/>
        <v>0</v>
      </c>
    </row>
    <row r="38" spans="1:9" ht="18" x14ac:dyDescent="0.25">
      <c r="A38" s="96" t="s">
        <v>353</v>
      </c>
      <c r="B38" s="29">
        <v>0</v>
      </c>
      <c r="C38" s="29">
        <v>0</v>
      </c>
      <c r="D38" s="29">
        <v>0</v>
      </c>
      <c r="E38" s="29">
        <v>0</v>
      </c>
      <c r="F38" s="29">
        <v>0</v>
      </c>
      <c r="G38" s="29">
        <v>0</v>
      </c>
      <c r="H38" s="37">
        <f t="shared" si="0"/>
        <v>0</v>
      </c>
      <c r="I38" s="49">
        <f t="shared" si="1"/>
        <v>0</v>
      </c>
    </row>
    <row r="39" spans="1:9" ht="18" x14ac:dyDescent="0.25">
      <c r="A39" s="96" t="s">
        <v>354</v>
      </c>
      <c r="B39" s="29">
        <v>0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37">
        <f t="shared" si="0"/>
        <v>0</v>
      </c>
      <c r="I39" s="49">
        <f t="shared" si="1"/>
        <v>0</v>
      </c>
    </row>
    <row r="40" spans="1:9" ht="18" x14ac:dyDescent="0.25">
      <c r="A40" s="96" t="s">
        <v>355</v>
      </c>
      <c r="B40" s="29">
        <v>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37">
        <f t="shared" si="0"/>
        <v>0</v>
      </c>
      <c r="I40" s="49">
        <f t="shared" si="1"/>
        <v>0</v>
      </c>
    </row>
    <row r="41" spans="1:9" ht="18" x14ac:dyDescent="0.25">
      <c r="A41" s="96" t="s">
        <v>356</v>
      </c>
      <c r="B41" s="29">
        <v>0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37">
        <f t="shared" si="0"/>
        <v>0</v>
      </c>
      <c r="I41" s="49">
        <f t="shared" si="1"/>
        <v>0</v>
      </c>
    </row>
    <row r="42" spans="1:9" ht="18" x14ac:dyDescent="0.25">
      <c r="A42" s="96" t="s">
        <v>357</v>
      </c>
      <c r="B42" s="29">
        <v>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37">
        <f t="shared" si="0"/>
        <v>0</v>
      </c>
      <c r="I42" s="49">
        <f t="shared" si="1"/>
        <v>0</v>
      </c>
    </row>
    <row r="43" spans="1:9" ht="18" x14ac:dyDescent="0.25">
      <c r="A43" s="96" t="s">
        <v>358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37">
        <f t="shared" si="0"/>
        <v>0</v>
      </c>
      <c r="I43" s="49">
        <f t="shared" si="1"/>
        <v>0</v>
      </c>
    </row>
    <row r="44" spans="1:9" ht="18" x14ac:dyDescent="0.25">
      <c r="A44" s="96" t="s">
        <v>359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37">
        <f t="shared" si="0"/>
        <v>0</v>
      </c>
      <c r="I44" s="49">
        <f t="shared" si="1"/>
        <v>0</v>
      </c>
    </row>
    <row r="45" spans="1:9" ht="18" x14ac:dyDescent="0.25">
      <c r="A45" s="96" t="s">
        <v>360</v>
      </c>
      <c r="B45" s="29">
        <v>0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37">
        <f t="shared" si="0"/>
        <v>0</v>
      </c>
      <c r="I45" s="49">
        <f t="shared" si="1"/>
        <v>0</v>
      </c>
    </row>
    <row r="46" spans="1:9" ht="18" x14ac:dyDescent="0.25">
      <c r="A46" s="96" t="s">
        <v>361</v>
      </c>
      <c r="B46" s="29"/>
      <c r="C46" s="29"/>
      <c r="D46" s="29"/>
      <c r="E46" s="29"/>
      <c r="F46" s="29"/>
      <c r="G46" s="29"/>
      <c r="H46" s="37">
        <f t="shared" si="0"/>
        <v>0</v>
      </c>
      <c r="I46" s="49">
        <f t="shared" si="1"/>
        <v>0</v>
      </c>
    </row>
    <row r="47" spans="1:9" ht="18" x14ac:dyDescent="0.25">
      <c r="A47" s="96" t="s">
        <v>362</v>
      </c>
      <c r="B47" s="29"/>
      <c r="C47" s="29"/>
      <c r="D47" s="29"/>
      <c r="E47" s="29"/>
      <c r="F47" s="29"/>
      <c r="G47" s="29"/>
      <c r="H47" s="37">
        <f t="shared" si="0"/>
        <v>0</v>
      </c>
      <c r="I47" s="49">
        <f t="shared" si="1"/>
        <v>0</v>
      </c>
    </row>
    <row r="48" spans="1:9" ht="18" x14ac:dyDescent="0.25">
      <c r="A48" s="96" t="s">
        <v>363</v>
      </c>
      <c r="B48" s="29"/>
      <c r="C48" s="29"/>
      <c r="D48" s="29"/>
      <c r="E48" s="29"/>
      <c r="F48" s="29"/>
      <c r="G48" s="29"/>
      <c r="H48" s="37">
        <f t="shared" si="0"/>
        <v>0</v>
      </c>
      <c r="I48" s="49">
        <f t="shared" si="1"/>
        <v>0</v>
      </c>
    </row>
    <row r="49" spans="1:9" ht="18" x14ac:dyDescent="0.25">
      <c r="A49" s="96" t="s">
        <v>364</v>
      </c>
      <c r="B49" s="29"/>
      <c r="C49" s="29"/>
      <c r="D49" s="29"/>
      <c r="E49" s="29"/>
      <c r="F49" s="29"/>
      <c r="G49" s="29"/>
      <c r="H49" s="37">
        <f t="shared" si="0"/>
        <v>0</v>
      </c>
      <c r="I49" s="49">
        <f t="shared" si="1"/>
        <v>0</v>
      </c>
    </row>
    <row r="50" spans="1:9" ht="18" x14ac:dyDescent="0.25">
      <c r="A50" s="96" t="s">
        <v>365</v>
      </c>
      <c r="B50" s="29"/>
      <c r="C50" s="29"/>
      <c r="D50" s="29"/>
      <c r="E50" s="29"/>
      <c r="F50" s="29"/>
      <c r="G50" s="29"/>
      <c r="H50" s="37">
        <f t="shared" si="0"/>
        <v>0</v>
      </c>
      <c r="I50" s="49">
        <f t="shared" si="1"/>
        <v>0</v>
      </c>
    </row>
    <row r="51" spans="1:9" ht="18" x14ac:dyDescent="0.25">
      <c r="A51" s="96" t="s">
        <v>366</v>
      </c>
      <c r="B51" s="29"/>
      <c r="C51" s="29"/>
      <c r="D51" s="29"/>
      <c r="E51" s="29"/>
      <c r="F51" s="29"/>
      <c r="G51" s="29"/>
      <c r="H51" s="37">
        <f t="shared" si="0"/>
        <v>0</v>
      </c>
      <c r="I51" s="49">
        <f t="shared" si="1"/>
        <v>0</v>
      </c>
    </row>
    <row r="52" spans="1:9" ht="18" x14ac:dyDescent="0.25">
      <c r="A52" s="96" t="s">
        <v>464</v>
      </c>
      <c r="B52" s="29"/>
      <c r="C52" s="29"/>
      <c r="D52" s="29"/>
      <c r="E52" s="29"/>
      <c r="F52" s="29"/>
      <c r="G52" s="29"/>
      <c r="H52" s="37">
        <f t="shared" si="0"/>
        <v>0</v>
      </c>
      <c r="I52" s="49">
        <f t="shared" si="1"/>
        <v>0</v>
      </c>
    </row>
    <row r="53" spans="1:9" ht="18" x14ac:dyDescent="0.25">
      <c r="A53" s="96" t="s">
        <v>367</v>
      </c>
      <c r="B53" s="29"/>
      <c r="C53" s="29"/>
      <c r="D53" s="29"/>
      <c r="E53" s="29"/>
      <c r="F53" s="29"/>
      <c r="G53" s="29"/>
      <c r="H53" s="37">
        <f t="shared" si="0"/>
        <v>0</v>
      </c>
      <c r="I53" s="49">
        <f t="shared" si="1"/>
        <v>0</v>
      </c>
    </row>
    <row r="54" spans="1:9" ht="18" x14ac:dyDescent="0.25">
      <c r="A54" s="96" t="s">
        <v>368</v>
      </c>
      <c r="B54" s="29"/>
      <c r="C54" s="29"/>
      <c r="D54" s="29"/>
      <c r="E54" s="29"/>
      <c r="F54" s="29"/>
      <c r="G54" s="29"/>
      <c r="H54" s="37">
        <f t="shared" si="0"/>
        <v>0</v>
      </c>
      <c r="I54" s="49">
        <f t="shared" si="1"/>
        <v>0</v>
      </c>
    </row>
    <row r="55" spans="1:9" ht="18" x14ac:dyDescent="0.25">
      <c r="A55" s="96" t="s">
        <v>369</v>
      </c>
      <c r="B55" s="29"/>
      <c r="C55" s="29"/>
      <c r="D55" s="29"/>
      <c r="E55" s="29"/>
      <c r="F55" s="29"/>
      <c r="G55" s="29"/>
      <c r="H55" s="37">
        <f t="shared" si="0"/>
        <v>0</v>
      </c>
      <c r="I55" s="49">
        <f t="shared" si="1"/>
        <v>0</v>
      </c>
    </row>
    <row r="56" spans="1:9" ht="18" x14ac:dyDescent="0.25">
      <c r="A56" s="96" t="s">
        <v>370</v>
      </c>
      <c r="B56" s="29"/>
      <c r="C56" s="29"/>
      <c r="D56" s="29"/>
      <c r="E56" s="29"/>
      <c r="F56" s="29"/>
      <c r="G56" s="29"/>
      <c r="H56" s="37">
        <f t="shared" si="0"/>
        <v>0</v>
      </c>
      <c r="I56" s="49">
        <f t="shared" si="1"/>
        <v>0</v>
      </c>
    </row>
    <row r="57" spans="1:9" ht="18" x14ac:dyDescent="0.25">
      <c r="A57" s="96" t="s">
        <v>371</v>
      </c>
      <c r="B57" s="29"/>
      <c r="C57" s="29"/>
      <c r="D57" s="29"/>
      <c r="E57" s="29"/>
      <c r="F57" s="29"/>
      <c r="G57" s="29"/>
      <c r="H57" s="37">
        <f t="shared" si="0"/>
        <v>0</v>
      </c>
      <c r="I57" s="49">
        <f t="shared" si="1"/>
        <v>0</v>
      </c>
    </row>
    <row r="58" spans="1:9" ht="18" x14ac:dyDescent="0.25">
      <c r="A58" s="96" t="s">
        <v>372</v>
      </c>
      <c r="B58" s="29"/>
      <c r="C58" s="29"/>
      <c r="D58" s="29"/>
      <c r="E58" s="29"/>
      <c r="F58" s="29"/>
      <c r="G58" s="29"/>
      <c r="H58" s="37">
        <f t="shared" si="0"/>
        <v>0</v>
      </c>
      <c r="I58" s="49">
        <f t="shared" si="1"/>
        <v>0</v>
      </c>
    </row>
    <row r="59" spans="1:9" ht="18" x14ac:dyDescent="0.25">
      <c r="A59" s="96" t="s">
        <v>373</v>
      </c>
      <c r="B59" s="29"/>
      <c r="C59" s="29"/>
      <c r="D59" s="29"/>
      <c r="E59" s="29"/>
      <c r="F59" s="29"/>
      <c r="G59" s="29"/>
      <c r="H59" s="37">
        <f t="shared" si="0"/>
        <v>0</v>
      </c>
      <c r="I59" s="49">
        <f t="shared" si="1"/>
        <v>0</v>
      </c>
    </row>
    <row r="60" spans="1:9" ht="18" x14ac:dyDescent="0.25">
      <c r="A60" s="96" t="s">
        <v>374</v>
      </c>
      <c r="B60" s="29"/>
      <c r="C60" s="29"/>
      <c r="D60" s="29"/>
      <c r="E60" s="29"/>
      <c r="F60" s="29"/>
      <c r="G60" s="29"/>
      <c r="H60" s="37">
        <f t="shared" si="0"/>
        <v>0</v>
      </c>
      <c r="I60" s="49">
        <f t="shared" si="1"/>
        <v>0</v>
      </c>
    </row>
    <row r="61" spans="1:9" ht="18" x14ac:dyDescent="0.25">
      <c r="A61" s="96" t="s">
        <v>375</v>
      </c>
      <c r="B61" s="29"/>
      <c r="C61" s="29"/>
      <c r="D61" s="29"/>
      <c r="E61" s="29"/>
      <c r="F61" s="29"/>
      <c r="G61" s="29"/>
      <c r="H61" s="37">
        <f t="shared" si="0"/>
        <v>0</v>
      </c>
      <c r="I61" s="49">
        <f t="shared" si="1"/>
        <v>0</v>
      </c>
    </row>
    <row r="62" spans="1:9" ht="18" x14ac:dyDescent="0.25">
      <c r="A62" s="96" t="s">
        <v>376</v>
      </c>
      <c r="B62" s="29"/>
      <c r="C62" s="29"/>
      <c r="D62" s="29"/>
      <c r="E62" s="29"/>
      <c r="F62" s="29"/>
      <c r="G62" s="29"/>
      <c r="H62" s="37">
        <f t="shared" si="0"/>
        <v>0</v>
      </c>
      <c r="I62" s="49">
        <f t="shared" si="1"/>
        <v>0</v>
      </c>
    </row>
    <row r="63" spans="1:9" ht="18" x14ac:dyDescent="0.25">
      <c r="A63" s="96" t="s">
        <v>377</v>
      </c>
      <c r="B63" s="29"/>
      <c r="C63" s="29"/>
      <c r="D63" s="29"/>
      <c r="E63" s="29"/>
      <c r="F63" s="29"/>
      <c r="G63" s="29"/>
      <c r="H63" s="37">
        <f t="shared" si="0"/>
        <v>0</v>
      </c>
      <c r="I63" s="49">
        <f t="shared" si="1"/>
        <v>0</v>
      </c>
    </row>
    <row r="64" spans="1:9" ht="18" x14ac:dyDescent="0.25">
      <c r="A64" s="96" t="s">
        <v>378</v>
      </c>
      <c r="B64" s="29"/>
      <c r="C64" s="29"/>
      <c r="D64" s="29"/>
      <c r="E64" s="29"/>
      <c r="F64" s="29"/>
      <c r="G64" s="29"/>
      <c r="H64" s="37">
        <f t="shared" si="0"/>
        <v>0</v>
      </c>
      <c r="I64" s="49">
        <f t="shared" si="1"/>
        <v>0</v>
      </c>
    </row>
    <row r="65" spans="1:9" ht="18" x14ac:dyDescent="0.25">
      <c r="A65" s="96" t="s">
        <v>379</v>
      </c>
      <c r="B65" s="29"/>
      <c r="C65" s="29"/>
      <c r="D65" s="29"/>
      <c r="E65" s="29"/>
      <c r="F65" s="29"/>
      <c r="G65" s="29"/>
      <c r="H65" s="37">
        <f t="shared" si="0"/>
        <v>0</v>
      </c>
      <c r="I65" s="49">
        <f t="shared" si="1"/>
        <v>0</v>
      </c>
    </row>
    <row r="66" spans="1:9" ht="18" x14ac:dyDescent="0.25">
      <c r="A66" s="96" t="s">
        <v>380</v>
      </c>
      <c r="B66" s="29"/>
      <c r="C66" s="29"/>
      <c r="D66" s="29"/>
      <c r="E66" s="29"/>
      <c r="F66" s="29"/>
      <c r="G66" s="29"/>
      <c r="H66" s="37">
        <f t="shared" si="0"/>
        <v>0</v>
      </c>
      <c r="I66" s="49">
        <f t="shared" si="1"/>
        <v>0</v>
      </c>
    </row>
    <row r="67" spans="1:9" ht="18" x14ac:dyDescent="0.25">
      <c r="A67" s="96" t="s">
        <v>381</v>
      </c>
      <c r="B67" s="29"/>
      <c r="C67" s="29"/>
      <c r="D67" s="29"/>
      <c r="E67" s="29"/>
      <c r="F67" s="29"/>
      <c r="G67" s="29"/>
      <c r="H67" s="37">
        <f t="shared" si="0"/>
        <v>0</v>
      </c>
      <c r="I67" s="49">
        <f t="shared" si="1"/>
        <v>0</v>
      </c>
    </row>
    <row r="68" spans="1:9" ht="18" x14ac:dyDescent="0.25">
      <c r="A68" s="96" t="s">
        <v>382</v>
      </c>
      <c r="B68" s="29"/>
      <c r="C68" s="29"/>
      <c r="D68" s="29"/>
      <c r="E68" s="29"/>
      <c r="F68" s="29"/>
      <c r="G68" s="29"/>
      <c r="H68" s="37">
        <f t="shared" si="0"/>
        <v>0</v>
      </c>
      <c r="I68" s="49">
        <f t="shared" si="1"/>
        <v>0</v>
      </c>
    </row>
    <row r="69" spans="1:9" ht="18" x14ac:dyDescent="0.25">
      <c r="A69" s="96" t="s">
        <v>383</v>
      </c>
      <c r="B69" s="29"/>
      <c r="C69" s="29"/>
      <c r="D69" s="29"/>
      <c r="E69" s="29"/>
      <c r="F69" s="29"/>
      <c r="G69" s="29"/>
      <c r="H69" s="37">
        <f t="shared" si="0"/>
        <v>0</v>
      </c>
      <c r="I69" s="49">
        <f t="shared" si="1"/>
        <v>0</v>
      </c>
    </row>
    <row r="70" spans="1:9" ht="18" x14ac:dyDescent="0.25">
      <c r="A70" s="96" t="s">
        <v>384</v>
      </c>
      <c r="B70" s="29"/>
      <c r="C70" s="29"/>
      <c r="D70" s="29"/>
      <c r="E70" s="29"/>
      <c r="F70" s="29"/>
      <c r="G70" s="29"/>
      <c r="H70" s="37">
        <f t="shared" si="0"/>
        <v>0</v>
      </c>
      <c r="I70" s="49">
        <f t="shared" si="1"/>
        <v>0</v>
      </c>
    </row>
    <row r="71" spans="1:9" ht="18" x14ac:dyDescent="0.25">
      <c r="A71" s="96" t="s">
        <v>385</v>
      </c>
      <c r="B71" s="29"/>
      <c r="C71" s="29"/>
      <c r="D71" s="29"/>
      <c r="E71" s="29"/>
      <c r="F71" s="29"/>
      <c r="G71" s="29"/>
      <c r="H71" s="37">
        <f t="shared" si="0"/>
        <v>0</v>
      </c>
      <c r="I71" s="49">
        <f t="shared" si="1"/>
        <v>0</v>
      </c>
    </row>
    <row r="72" spans="1:9" ht="18" x14ac:dyDescent="0.25">
      <c r="A72" s="96" t="s">
        <v>386</v>
      </c>
      <c r="B72" s="29"/>
      <c r="C72" s="29"/>
      <c r="D72" s="29"/>
      <c r="E72" s="29"/>
      <c r="F72" s="29"/>
      <c r="G72" s="29"/>
      <c r="H72" s="37">
        <f t="shared" si="0"/>
        <v>0</v>
      </c>
      <c r="I72" s="49">
        <f t="shared" si="1"/>
        <v>0</v>
      </c>
    </row>
    <row r="73" spans="1:9" ht="18" x14ac:dyDescent="0.25">
      <c r="A73" s="96" t="s">
        <v>387</v>
      </c>
      <c r="B73" s="29"/>
      <c r="C73" s="29"/>
      <c r="D73" s="29"/>
      <c r="E73" s="29"/>
      <c r="F73" s="29"/>
      <c r="G73" s="29"/>
      <c r="H73" s="37">
        <f t="shared" si="0"/>
        <v>0</v>
      </c>
      <c r="I73" s="49">
        <f t="shared" si="1"/>
        <v>0</v>
      </c>
    </row>
    <row r="74" spans="1:9" ht="18" x14ac:dyDescent="0.25">
      <c r="A74" s="96" t="s">
        <v>388</v>
      </c>
      <c r="B74" s="29"/>
      <c r="C74" s="29"/>
      <c r="D74" s="29"/>
      <c r="E74" s="29"/>
      <c r="F74" s="29"/>
      <c r="G74" s="29"/>
      <c r="H74" s="37">
        <f t="shared" si="0"/>
        <v>0</v>
      </c>
      <c r="I74" s="49">
        <f t="shared" si="1"/>
        <v>0</v>
      </c>
    </row>
    <row r="75" spans="1:9" ht="18" x14ac:dyDescent="0.25">
      <c r="A75" s="96" t="s">
        <v>389</v>
      </c>
      <c r="B75" s="29"/>
      <c r="C75" s="29"/>
      <c r="D75" s="29"/>
      <c r="E75" s="29"/>
      <c r="F75" s="29"/>
      <c r="G75" s="29"/>
      <c r="H75" s="37">
        <f t="shared" si="0"/>
        <v>0</v>
      </c>
      <c r="I75" s="49">
        <f t="shared" si="1"/>
        <v>0</v>
      </c>
    </row>
    <row r="76" spans="1:9" ht="18" x14ac:dyDescent="0.25">
      <c r="A76" s="96" t="s">
        <v>390</v>
      </c>
      <c r="B76" s="29"/>
      <c r="C76" s="29"/>
      <c r="D76" s="29"/>
      <c r="E76" s="29"/>
      <c r="F76" s="29"/>
      <c r="G76" s="29"/>
      <c r="H76" s="37">
        <f t="shared" si="0"/>
        <v>0</v>
      </c>
      <c r="I76" s="49">
        <f t="shared" si="1"/>
        <v>0</v>
      </c>
    </row>
    <row r="77" spans="1:9" ht="18" x14ac:dyDescent="0.25">
      <c r="A77" s="96" t="s">
        <v>391</v>
      </c>
      <c r="B77" s="29"/>
      <c r="C77" s="29"/>
      <c r="D77" s="29"/>
      <c r="E77" s="29"/>
      <c r="F77" s="29"/>
      <c r="G77" s="29"/>
      <c r="H77" s="37">
        <f t="shared" si="0"/>
        <v>0</v>
      </c>
      <c r="I77" s="49">
        <f t="shared" si="1"/>
        <v>0</v>
      </c>
    </row>
    <row r="78" spans="1:9" ht="18" x14ac:dyDescent="0.25">
      <c r="A78" s="96" t="s">
        <v>392</v>
      </c>
      <c r="B78" s="29"/>
      <c r="C78" s="29"/>
      <c r="D78" s="29"/>
      <c r="E78" s="29"/>
      <c r="F78" s="29"/>
      <c r="G78" s="29"/>
      <c r="H78" s="37">
        <f t="shared" si="0"/>
        <v>0</v>
      </c>
      <c r="I78" s="49">
        <f t="shared" si="1"/>
        <v>0</v>
      </c>
    </row>
    <row r="79" spans="1:9" ht="18" x14ac:dyDescent="0.25">
      <c r="A79" s="96" t="s">
        <v>465</v>
      </c>
      <c r="B79" s="29"/>
      <c r="C79" s="29"/>
      <c r="D79" s="29"/>
      <c r="E79" s="29"/>
      <c r="F79" s="29"/>
      <c r="G79" s="29"/>
      <c r="H79" s="37">
        <f t="shared" si="0"/>
        <v>0</v>
      </c>
      <c r="I79" s="49">
        <f t="shared" si="1"/>
        <v>0</v>
      </c>
    </row>
    <row r="80" spans="1:9" ht="18" x14ac:dyDescent="0.25">
      <c r="A80" s="96" t="s">
        <v>393</v>
      </c>
      <c r="B80" s="29"/>
      <c r="C80" s="29"/>
      <c r="D80" s="29"/>
      <c r="E80" s="29"/>
      <c r="F80" s="29"/>
      <c r="G80" s="29"/>
      <c r="H80" s="37">
        <f t="shared" si="0"/>
        <v>0</v>
      </c>
      <c r="I80" s="49">
        <f t="shared" si="1"/>
        <v>0</v>
      </c>
    </row>
    <row r="81" spans="1:9" ht="18" x14ac:dyDescent="0.25">
      <c r="A81" s="96" t="s">
        <v>394</v>
      </c>
      <c r="B81" s="29"/>
      <c r="C81" s="29"/>
      <c r="D81" s="29"/>
      <c r="E81" s="29"/>
      <c r="F81" s="29"/>
      <c r="G81" s="29"/>
      <c r="H81" s="37">
        <f t="shared" si="0"/>
        <v>0</v>
      </c>
      <c r="I81" s="49">
        <f t="shared" si="1"/>
        <v>0</v>
      </c>
    </row>
    <row r="82" spans="1:9" ht="18" x14ac:dyDescent="0.25">
      <c r="A82" s="96" t="s">
        <v>395</v>
      </c>
      <c r="B82" s="29"/>
      <c r="C82" s="29"/>
      <c r="D82" s="29"/>
      <c r="E82" s="29"/>
      <c r="F82" s="29"/>
      <c r="G82" s="29"/>
      <c r="H82" s="37">
        <f t="shared" si="0"/>
        <v>0</v>
      </c>
      <c r="I82" s="49">
        <f t="shared" si="1"/>
        <v>0</v>
      </c>
    </row>
    <row r="83" spans="1:9" ht="18" x14ac:dyDescent="0.25">
      <c r="A83" s="96" t="s">
        <v>396</v>
      </c>
      <c r="B83" s="29"/>
      <c r="C83" s="29"/>
      <c r="D83" s="29"/>
      <c r="E83" s="29"/>
      <c r="F83" s="29"/>
      <c r="G83" s="29"/>
      <c r="H83" s="37">
        <f t="shared" si="0"/>
        <v>0</v>
      </c>
      <c r="I83" s="49">
        <f t="shared" si="1"/>
        <v>0</v>
      </c>
    </row>
    <row r="84" spans="1:9" ht="18" x14ac:dyDescent="0.25">
      <c r="A84" s="96" t="s">
        <v>397</v>
      </c>
      <c r="B84" s="29"/>
      <c r="C84" s="29"/>
      <c r="D84" s="29"/>
      <c r="E84" s="29"/>
      <c r="F84" s="29"/>
      <c r="G84" s="29"/>
      <c r="H84" s="37">
        <f t="shared" si="0"/>
        <v>0</v>
      </c>
      <c r="I84" s="49">
        <f t="shared" si="1"/>
        <v>0</v>
      </c>
    </row>
    <row r="85" spans="1:9" ht="18" x14ac:dyDescent="0.25">
      <c r="A85" s="96" t="s">
        <v>398</v>
      </c>
      <c r="B85" s="29"/>
      <c r="C85" s="29"/>
      <c r="D85" s="29"/>
      <c r="E85" s="29"/>
      <c r="F85" s="29"/>
      <c r="G85" s="29"/>
      <c r="H85" s="37">
        <f t="shared" si="0"/>
        <v>0</v>
      </c>
      <c r="I85" s="49">
        <f t="shared" si="1"/>
        <v>0</v>
      </c>
    </row>
    <row r="86" spans="1:9" ht="18" x14ac:dyDescent="0.25">
      <c r="A86" s="96" t="s">
        <v>399</v>
      </c>
      <c r="B86" s="29"/>
      <c r="C86" s="29"/>
      <c r="D86" s="29"/>
      <c r="E86" s="29"/>
      <c r="F86" s="29"/>
      <c r="G86" s="29"/>
      <c r="H86" s="37">
        <f t="shared" si="0"/>
        <v>0</v>
      </c>
      <c r="I86" s="49">
        <f t="shared" si="1"/>
        <v>0</v>
      </c>
    </row>
    <row r="87" spans="1:9" ht="18" x14ac:dyDescent="0.25">
      <c r="A87" s="96" t="s">
        <v>400</v>
      </c>
      <c r="B87" s="29"/>
      <c r="C87" s="29"/>
      <c r="D87" s="29"/>
      <c r="E87" s="29"/>
      <c r="F87" s="29"/>
      <c r="G87" s="29"/>
      <c r="H87" s="37">
        <f t="shared" si="0"/>
        <v>0</v>
      </c>
      <c r="I87" s="49">
        <f t="shared" si="1"/>
        <v>0</v>
      </c>
    </row>
    <row r="88" spans="1:9" ht="18" x14ac:dyDescent="0.25">
      <c r="A88" s="96" t="s">
        <v>401</v>
      </c>
      <c r="B88" s="29"/>
      <c r="C88" s="29"/>
      <c r="D88" s="29"/>
      <c r="E88" s="29"/>
      <c r="F88" s="29"/>
      <c r="G88" s="29"/>
      <c r="H88" s="37">
        <f t="shared" si="0"/>
        <v>0</v>
      </c>
      <c r="I88" s="49">
        <f t="shared" si="1"/>
        <v>0</v>
      </c>
    </row>
    <row r="89" spans="1:9" ht="18" x14ac:dyDescent="0.25">
      <c r="A89" s="96" t="s">
        <v>402</v>
      </c>
      <c r="B89" s="29"/>
      <c r="C89" s="29"/>
      <c r="D89" s="29"/>
      <c r="E89" s="29"/>
      <c r="F89" s="29"/>
      <c r="G89" s="29"/>
      <c r="H89" s="37">
        <f t="shared" si="0"/>
        <v>0</v>
      </c>
      <c r="I89" s="49">
        <f t="shared" si="1"/>
        <v>0</v>
      </c>
    </row>
    <row r="90" spans="1:9" ht="18" x14ac:dyDescent="0.25">
      <c r="A90" s="96" t="s">
        <v>403</v>
      </c>
      <c r="B90" s="29"/>
      <c r="C90" s="29"/>
      <c r="D90" s="29"/>
      <c r="E90" s="29"/>
      <c r="F90" s="29"/>
      <c r="G90" s="29"/>
      <c r="H90" s="37">
        <f t="shared" si="0"/>
        <v>0</v>
      </c>
      <c r="I90" s="49">
        <f t="shared" si="1"/>
        <v>0</v>
      </c>
    </row>
    <row r="91" spans="1:9" ht="18" x14ac:dyDescent="0.25">
      <c r="A91" s="96" t="s">
        <v>404</v>
      </c>
      <c r="B91" s="29"/>
      <c r="C91" s="29"/>
      <c r="D91" s="29"/>
      <c r="E91" s="29"/>
      <c r="F91" s="29"/>
      <c r="G91" s="29"/>
      <c r="H91" s="37">
        <f t="shared" si="0"/>
        <v>0</v>
      </c>
      <c r="I91" s="49">
        <f t="shared" si="1"/>
        <v>0</v>
      </c>
    </row>
    <row r="92" spans="1:9" ht="18" x14ac:dyDescent="0.25">
      <c r="A92" s="96" t="s">
        <v>405</v>
      </c>
      <c r="B92" s="29"/>
      <c r="C92" s="29"/>
      <c r="D92" s="29"/>
      <c r="E92" s="29"/>
      <c r="F92" s="29"/>
      <c r="G92" s="29"/>
      <c r="H92" s="37">
        <f t="shared" ref="H92:H150" si="2">SUM(B92:G92)</f>
        <v>0</v>
      </c>
      <c r="I92" s="49">
        <f t="shared" ref="I92:I150" si="3">H92*$I$25</f>
        <v>0</v>
      </c>
    </row>
    <row r="93" spans="1:9" ht="18" x14ac:dyDescent="0.25">
      <c r="A93" s="96" t="s">
        <v>406</v>
      </c>
      <c r="B93" s="29"/>
      <c r="C93" s="29"/>
      <c r="D93" s="29"/>
      <c r="E93" s="29"/>
      <c r="F93" s="29"/>
      <c r="G93" s="29"/>
      <c r="H93" s="37">
        <f t="shared" si="2"/>
        <v>0</v>
      </c>
      <c r="I93" s="49">
        <f t="shared" si="3"/>
        <v>0</v>
      </c>
    </row>
    <row r="94" spans="1:9" ht="18" x14ac:dyDescent="0.25">
      <c r="A94" s="96" t="s">
        <v>407</v>
      </c>
      <c r="B94" s="29"/>
      <c r="C94" s="29"/>
      <c r="D94" s="29"/>
      <c r="E94" s="29"/>
      <c r="F94" s="29"/>
      <c r="G94" s="29"/>
      <c r="H94" s="37">
        <f t="shared" si="2"/>
        <v>0</v>
      </c>
      <c r="I94" s="49">
        <f t="shared" si="3"/>
        <v>0</v>
      </c>
    </row>
    <row r="95" spans="1:9" ht="18" x14ac:dyDescent="0.25">
      <c r="A95" s="96" t="s">
        <v>408</v>
      </c>
      <c r="B95" s="29"/>
      <c r="C95" s="29"/>
      <c r="D95" s="29"/>
      <c r="E95" s="29"/>
      <c r="F95" s="29"/>
      <c r="G95" s="29"/>
      <c r="H95" s="37">
        <f t="shared" si="2"/>
        <v>0</v>
      </c>
      <c r="I95" s="49">
        <f t="shared" si="3"/>
        <v>0</v>
      </c>
    </row>
    <row r="96" spans="1:9" ht="18" x14ac:dyDescent="0.25">
      <c r="A96" s="96" t="s">
        <v>466</v>
      </c>
      <c r="B96" s="29"/>
      <c r="C96" s="29"/>
      <c r="D96" s="29"/>
      <c r="E96" s="29"/>
      <c r="F96" s="29"/>
      <c r="G96" s="29"/>
      <c r="H96" s="37">
        <f t="shared" si="2"/>
        <v>0</v>
      </c>
      <c r="I96" s="49">
        <f t="shared" si="3"/>
        <v>0</v>
      </c>
    </row>
    <row r="97" spans="1:9" ht="18" x14ac:dyDescent="0.25">
      <c r="A97" s="96" t="s">
        <v>409</v>
      </c>
      <c r="B97" s="29"/>
      <c r="C97" s="29"/>
      <c r="D97" s="29"/>
      <c r="E97" s="29"/>
      <c r="F97" s="29"/>
      <c r="G97" s="29"/>
      <c r="H97" s="37">
        <f t="shared" si="2"/>
        <v>0</v>
      </c>
      <c r="I97" s="49">
        <f t="shared" si="3"/>
        <v>0</v>
      </c>
    </row>
    <row r="98" spans="1:9" ht="18" x14ac:dyDescent="0.25">
      <c r="A98" s="96" t="s">
        <v>410</v>
      </c>
      <c r="B98" s="29"/>
      <c r="C98" s="29"/>
      <c r="D98" s="29"/>
      <c r="E98" s="29"/>
      <c r="F98" s="29"/>
      <c r="G98" s="29"/>
      <c r="H98" s="37">
        <f t="shared" si="2"/>
        <v>0</v>
      </c>
      <c r="I98" s="49">
        <f t="shared" si="3"/>
        <v>0</v>
      </c>
    </row>
    <row r="99" spans="1:9" ht="18" x14ac:dyDescent="0.25">
      <c r="A99" s="96" t="s">
        <v>411</v>
      </c>
      <c r="B99" s="29"/>
      <c r="C99" s="29"/>
      <c r="D99" s="29"/>
      <c r="E99" s="29"/>
      <c r="F99" s="29"/>
      <c r="G99" s="29"/>
      <c r="H99" s="37">
        <f t="shared" si="2"/>
        <v>0</v>
      </c>
      <c r="I99" s="49">
        <f t="shared" si="3"/>
        <v>0</v>
      </c>
    </row>
    <row r="100" spans="1:9" ht="18" x14ac:dyDescent="0.25">
      <c r="A100" s="96" t="s">
        <v>412</v>
      </c>
      <c r="B100" s="29"/>
      <c r="C100" s="29"/>
      <c r="D100" s="29"/>
      <c r="E100" s="29"/>
      <c r="F100" s="29"/>
      <c r="G100" s="29"/>
      <c r="H100" s="37">
        <f t="shared" si="2"/>
        <v>0</v>
      </c>
      <c r="I100" s="49">
        <f t="shared" si="3"/>
        <v>0</v>
      </c>
    </row>
    <row r="101" spans="1:9" ht="18" x14ac:dyDescent="0.25">
      <c r="A101" s="96" t="s">
        <v>413</v>
      </c>
      <c r="B101" s="29"/>
      <c r="C101" s="29"/>
      <c r="D101" s="29"/>
      <c r="E101" s="29"/>
      <c r="F101" s="29"/>
      <c r="G101" s="29"/>
      <c r="H101" s="37">
        <f t="shared" si="2"/>
        <v>0</v>
      </c>
      <c r="I101" s="49">
        <f t="shared" si="3"/>
        <v>0</v>
      </c>
    </row>
    <row r="102" spans="1:9" ht="18" x14ac:dyDescent="0.25">
      <c r="A102" s="96" t="s">
        <v>414</v>
      </c>
      <c r="B102" s="29"/>
      <c r="C102" s="29"/>
      <c r="D102" s="29"/>
      <c r="E102" s="29"/>
      <c r="F102" s="29"/>
      <c r="G102" s="29"/>
      <c r="H102" s="37">
        <f t="shared" si="2"/>
        <v>0</v>
      </c>
      <c r="I102" s="49">
        <f t="shared" si="3"/>
        <v>0</v>
      </c>
    </row>
    <row r="103" spans="1:9" ht="18" x14ac:dyDescent="0.25">
      <c r="A103" s="96" t="s">
        <v>415</v>
      </c>
      <c r="B103" s="29"/>
      <c r="C103" s="29"/>
      <c r="D103" s="29"/>
      <c r="E103" s="29"/>
      <c r="F103" s="29"/>
      <c r="G103" s="29"/>
      <c r="H103" s="37">
        <f t="shared" si="2"/>
        <v>0</v>
      </c>
      <c r="I103" s="49">
        <f t="shared" si="3"/>
        <v>0</v>
      </c>
    </row>
    <row r="104" spans="1:9" ht="18" x14ac:dyDescent="0.25">
      <c r="A104" s="96" t="s">
        <v>416</v>
      </c>
      <c r="B104" s="29"/>
      <c r="C104" s="29"/>
      <c r="D104" s="29"/>
      <c r="E104" s="29"/>
      <c r="F104" s="29"/>
      <c r="G104" s="29"/>
      <c r="H104" s="37">
        <f t="shared" si="2"/>
        <v>0</v>
      </c>
      <c r="I104" s="49">
        <f t="shared" si="3"/>
        <v>0</v>
      </c>
    </row>
    <row r="105" spans="1:9" ht="18" x14ac:dyDescent="0.25">
      <c r="A105" s="96" t="s">
        <v>417</v>
      </c>
      <c r="B105" s="29"/>
      <c r="C105" s="29"/>
      <c r="D105" s="29"/>
      <c r="E105" s="29"/>
      <c r="F105" s="29"/>
      <c r="G105" s="29"/>
      <c r="H105" s="37">
        <f t="shared" si="2"/>
        <v>0</v>
      </c>
      <c r="I105" s="49">
        <f t="shared" si="3"/>
        <v>0</v>
      </c>
    </row>
    <row r="106" spans="1:9" ht="18" x14ac:dyDescent="0.25">
      <c r="A106" s="96" t="s">
        <v>418</v>
      </c>
      <c r="B106" s="29"/>
      <c r="C106" s="29"/>
      <c r="D106" s="29"/>
      <c r="E106" s="29"/>
      <c r="F106" s="29"/>
      <c r="G106" s="29"/>
      <c r="H106" s="37">
        <f t="shared" si="2"/>
        <v>0</v>
      </c>
      <c r="I106" s="49">
        <f t="shared" si="3"/>
        <v>0</v>
      </c>
    </row>
    <row r="107" spans="1:9" ht="18" x14ac:dyDescent="0.25">
      <c r="A107" s="96" t="s">
        <v>419</v>
      </c>
      <c r="B107" s="29"/>
      <c r="C107" s="29"/>
      <c r="D107" s="29"/>
      <c r="E107" s="29"/>
      <c r="F107" s="29"/>
      <c r="G107" s="29"/>
      <c r="H107" s="37">
        <f t="shared" si="2"/>
        <v>0</v>
      </c>
      <c r="I107" s="49">
        <f t="shared" si="3"/>
        <v>0</v>
      </c>
    </row>
    <row r="108" spans="1:9" ht="18" x14ac:dyDescent="0.25">
      <c r="A108" s="96" t="s">
        <v>420</v>
      </c>
      <c r="B108" s="29"/>
      <c r="C108" s="29"/>
      <c r="D108" s="29"/>
      <c r="E108" s="29"/>
      <c r="F108" s="29"/>
      <c r="G108" s="29"/>
      <c r="H108" s="37">
        <f t="shared" si="2"/>
        <v>0</v>
      </c>
      <c r="I108" s="49">
        <f t="shared" si="3"/>
        <v>0</v>
      </c>
    </row>
    <row r="109" spans="1:9" ht="18" x14ac:dyDescent="0.25">
      <c r="A109" s="96" t="s">
        <v>421</v>
      </c>
      <c r="B109" s="29"/>
      <c r="C109" s="29"/>
      <c r="D109" s="29"/>
      <c r="E109" s="29"/>
      <c r="F109" s="29"/>
      <c r="G109" s="29"/>
      <c r="H109" s="37">
        <f t="shared" si="2"/>
        <v>0</v>
      </c>
      <c r="I109" s="49">
        <f t="shared" si="3"/>
        <v>0</v>
      </c>
    </row>
    <row r="110" spans="1:9" ht="18" x14ac:dyDescent="0.25">
      <c r="A110" s="96" t="s">
        <v>422</v>
      </c>
      <c r="B110" s="29"/>
      <c r="C110" s="29"/>
      <c r="D110" s="29"/>
      <c r="E110" s="29"/>
      <c r="F110" s="29"/>
      <c r="G110" s="29"/>
      <c r="H110" s="37">
        <f t="shared" si="2"/>
        <v>0</v>
      </c>
      <c r="I110" s="49">
        <f t="shared" si="3"/>
        <v>0</v>
      </c>
    </row>
    <row r="111" spans="1:9" ht="18" x14ac:dyDescent="0.25">
      <c r="A111" s="96" t="s">
        <v>467</v>
      </c>
      <c r="B111" s="29"/>
      <c r="C111" s="29"/>
      <c r="D111" s="29"/>
      <c r="E111" s="29"/>
      <c r="F111" s="29"/>
      <c r="G111" s="29"/>
      <c r="H111" s="37">
        <f t="shared" si="2"/>
        <v>0</v>
      </c>
      <c r="I111" s="49">
        <f t="shared" si="3"/>
        <v>0</v>
      </c>
    </row>
    <row r="112" spans="1:9" ht="18" x14ac:dyDescent="0.25">
      <c r="A112" s="96" t="s">
        <v>423</v>
      </c>
      <c r="B112" s="29"/>
      <c r="C112" s="29"/>
      <c r="D112" s="29"/>
      <c r="E112" s="29"/>
      <c r="F112" s="29"/>
      <c r="G112" s="29"/>
      <c r="H112" s="37">
        <f t="shared" si="2"/>
        <v>0</v>
      </c>
      <c r="I112" s="49">
        <f t="shared" si="3"/>
        <v>0</v>
      </c>
    </row>
    <row r="113" spans="1:9" ht="18" x14ac:dyDescent="0.25">
      <c r="A113" s="96" t="s">
        <v>424</v>
      </c>
      <c r="B113" s="29"/>
      <c r="C113" s="29"/>
      <c r="D113" s="29"/>
      <c r="E113" s="29"/>
      <c r="F113" s="29"/>
      <c r="G113" s="29"/>
      <c r="H113" s="37">
        <f t="shared" si="2"/>
        <v>0</v>
      </c>
      <c r="I113" s="49">
        <f t="shared" si="3"/>
        <v>0</v>
      </c>
    </row>
    <row r="114" spans="1:9" ht="18" x14ac:dyDescent="0.25">
      <c r="A114" s="96" t="s">
        <v>425</v>
      </c>
      <c r="B114" s="29"/>
      <c r="C114" s="29"/>
      <c r="D114" s="29"/>
      <c r="E114" s="29"/>
      <c r="F114" s="29"/>
      <c r="G114" s="29"/>
      <c r="H114" s="37">
        <f t="shared" si="2"/>
        <v>0</v>
      </c>
      <c r="I114" s="49">
        <f t="shared" si="3"/>
        <v>0</v>
      </c>
    </row>
    <row r="115" spans="1:9" ht="18" x14ac:dyDescent="0.25">
      <c r="A115" s="96" t="s">
        <v>426</v>
      </c>
      <c r="B115" s="29"/>
      <c r="C115" s="29"/>
      <c r="D115" s="29"/>
      <c r="E115" s="29"/>
      <c r="F115" s="29"/>
      <c r="G115" s="29"/>
      <c r="H115" s="37">
        <f t="shared" si="2"/>
        <v>0</v>
      </c>
      <c r="I115" s="49">
        <f t="shared" si="3"/>
        <v>0</v>
      </c>
    </row>
    <row r="116" spans="1:9" ht="18" x14ac:dyDescent="0.25">
      <c r="A116" s="96" t="s">
        <v>427</v>
      </c>
      <c r="B116" s="29"/>
      <c r="C116" s="29"/>
      <c r="D116" s="29"/>
      <c r="E116" s="29"/>
      <c r="F116" s="29"/>
      <c r="G116" s="29"/>
      <c r="H116" s="37">
        <f t="shared" si="2"/>
        <v>0</v>
      </c>
      <c r="I116" s="49">
        <f t="shared" si="3"/>
        <v>0</v>
      </c>
    </row>
    <row r="117" spans="1:9" ht="18" x14ac:dyDescent="0.25">
      <c r="A117" s="96" t="s">
        <v>428</v>
      </c>
      <c r="B117" s="29"/>
      <c r="C117" s="29"/>
      <c r="D117" s="29"/>
      <c r="E117" s="29"/>
      <c r="F117" s="29"/>
      <c r="G117" s="29"/>
      <c r="H117" s="37">
        <f t="shared" si="2"/>
        <v>0</v>
      </c>
      <c r="I117" s="49">
        <f t="shared" si="3"/>
        <v>0</v>
      </c>
    </row>
    <row r="118" spans="1:9" ht="18" x14ac:dyDescent="0.25">
      <c r="A118" s="96" t="s">
        <v>429</v>
      </c>
      <c r="B118" s="29"/>
      <c r="C118" s="29"/>
      <c r="D118" s="29"/>
      <c r="E118" s="29"/>
      <c r="F118" s="29"/>
      <c r="G118" s="29"/>
      <c r="H118" s="37">
        <f t="shared" si="2"/>
        <v>0</v>
      </c>
      <c r="I118" s="49">
        <f t="shared" si="3"/>
        <v>0</v>
      </c>
    </row>
    <row r="119" spans="1:9" ht="18" x14ac:dyDescent="0.25">
      <c r="A119" s="96" t="s">
        <v>430</v>
      </c>
      <c r="B119" s="29"/>
      <c r="C119" s="29"/>
      <c r="D119" s="29"/>
      <c r="E119" s="29"/>
      <c r="F119" s="29"/>
      <c r="G119" s="29"/>
      <c r="H119" s="37">
        <f t="shared" si="2"/>
        <v>0</v>
      </c>
      <c r="I119" s="49">
        <f t="shared" si="3"/>
        <v>0</v>
      </c>
    </row>
    <row r="120" spans="1:9" ht="18" x14ac:dyDescent="0.25">
      <c r="A120" s="96" t="s">
        <v>431</v>
      </c>
      <c r="B120" s="29"/>
      <c r="C120" s="29"/>
      <c r="D120" s="29"/>
      <c r="E120" s="29"/>
      <c r="F120" s="29"/>
      <c r="G120" s="29"/>
      <c r="H120" s="37">
        <f t="shared" si="2"/>
        <v>0</v>
      </c>
      <c r="I120" s="49">
        <f t="shared" si="3"/>
        <v>0</v>
      </c>
    </row>
    <row r="121" spans="1:9" ht="18" x14ac:dyDescent="0.25">
      <c r="A121" s="96" t="s">
        <v>432</v>
      </c>
      <c r="B121" s="29"/>
      <c r="C121" s="29"/>
      <c r="D121" s="29"/>
      <c r="E121" s="29"/>
      <c r="F121" s="29"/>
      <c r="G121" s="29"/>
      <c r="H121" s="37">
        <f t="shared" si="2"/>
        <v>0</v>
      </c>
      <c r="I121" s="49">
        <f t="shared" si="3"/>
        <v>0</v>
      </c>
    </row>
    <row r="122" spans="1:9" ht="18" x14ac:dyDescent="0.25">
      <c r="A122" s="96" t="s">
        <v>433</v>
      </c>
      <c r="B122" s="29"/>
      <c r="C122" s="29"/>
      <c r="D122" s="29"/>
      <c r="E122" s="29"/>
      <c r="F122" s="29"/>
      <c r="G122" s="29"/>
      <c r="H122" s="37">
        <f t="shared" si="2"/>
        <v>0</v>
      </c>
      <c r="I122" s="49">
        <f t="shared" si="3"/>
        <v>0</v>
      </c>
    </row>
    <row r="123" spans="1:9" ht="18" x14ac:dyDescent="0.25">
      <c r="A123" s="96" t="s">
        <v>434</v>
      </c>
      <c r="B123" s="29"/>
      <c r="C123" s="29"/>
      <c r="D123" s="29"/>
      <c r="E123" s="29"/>
      <c r="F123" s="29"/>
      <c r="G123" s="29"/>
      <c r="H123" s="37">
        <f t="shared" si="2"/>
        <v>0</v>
      </c>
      <c r="I123" s="49">
        <f t="shared" si="3"/>
        <v>0</v>
      </c>
    </row>
    <row r="124" spans="1:9" ht="18" x14ac:dyDescent="0.25">
      <c r="A124" s="96" t="s">
        <v>435</v>
      </c>
      <c r="B124" s="29"/>
      <c r="C124" s="29"/>
      <c r="D124" s="29"/>
      <c r="E124" s="29"/>
      <c r="F124" s="29"/>
      <c r="G124" s="29"/>
      <c r="H124" s="37">
        <f t="shared" si="2"/>
        <v>0</v>
      </c>
      <c r="I124" s="49">
        <f t="shared" si="3"/>
        <v>0</v>
      </c>
    </row>
    <row r="125" spans="1:9" ht="18" x14ac:dyDescent="0.25">
      <c r="A125" s="96" t="s">
        <v>436</v>
      </c>
      <c r="B125" s="29"/>
      <c r="C125" s="29"/>
      <c r="D125" s="29"/>
      <c r="E125" s="29"/>
      <c r="F125" s="29"/>
      <c r="G125" s="29"/>
      <c r="H125" s="37">
        <f t="shared" si="2"/>
        <v>0</v>
      </c>
      <c r="I125" s="49">
        <f t="shared" si="3"/>
        <v>0</v>
      </c>
    </row>
    <row r="126" spans="1:9" ht="18" x14ac:dyDescent="0.25">
      <c r="A126" s="96" t="s">
        <v>437</v>
      </c>
      <c r="B126" s="29"/>
      <c r="C126" s="29"/>
      <c r="D126" s="29"/>
      <c r="E126" s="29"/>
      <c r="F126" s="29"/>
      <c r="G126" s="29"/>
      <c r="H126" s="37">
        <f t="shared" si="2"/>
        <v>0</v>
      </c>
      <c r="I126" s="49">
        <f t="shared" si="3"/>
        <v>0</v>
      </c>
    </row>
    <row r="127" spans="1:9" ht="18" x14ac:dyDescent="0.25">
      <c r="A127" s="96" t="s">
        <v>438</v>
      </c>
      <c r="B127" s="29"/>
      <c r="C127" s="29"/>
      <c r="D127" s="29"/>
      <c r="E127" s="29"/>
      <c r="F127" s="29"/>
      <c r="G127" s="29"/>
      <c r="H127" s="37">
        <f t="shared" si="2"/>
        <v>0</v>
      </c>
      <c r="I127" s="49">
        <f t="shared" si="3"/>
        <v>0</v>
      </c>
    </row>
    <row r="128" spans="1:9" ht="18" x14ac:dyDescent="0.25">
      <c r="A128" s="96" t="s">
        <v>439</v>
      </c>
      <c r="B128" s="29"/>
      <c r="C128" s="29"/>
      <c r="D128" s="29"/>
      <c r="E128" s="29"/>
      <c r="F128" s="29"/>
      <c r="G128" s="29"/>
      <c r="H128" s="37">
        <f t="shared" si="2"/>
        <v>0</v>
      </c>
      <c r="I128" s="49">
        <f t="shared" si="3"/>
        <v>0</v>
      </c>
    </row>
    <row r="129" spans="1:9" ht="18" x14ac:dyDescent="0.25">
      <c r="A129" s="96" t="s">
        <v>440</v>
      </c>
      <c r="B129" s="29"/>
      <c r="C129" s="29"/>
      <c r="D129" s="29"/>
      <c r="E129" s="29"/>
      <c r="F129" s="29"/>
      <c r="G129" s="29"/>
      <c r="H129" s="37">
        <f t="shared" si="2"/>
        <v>0</v>
      </c>
      <c r="I129" s="49">
        <f t="shared" si="3"/>
        <v>0</v>
      </c>
    </row>
    <row r="130" spans="1:9" ht="18" x14ac:dyDescent="0.25">
      <c r="A130" s="96" t="s">
        <v>441</v>
      </c>
      <c r="B130" s="29"/>
      <c r="C130" s="29"/>
      <c r="D130" s="29"/>
      <c r="E130" s="29"/>
      <c r="F130" s="29"/>
      <c r="G130" s="29"/>
      <c r="H130" s="37">
        <f t="shared" si="2"/>
        <v>0</v>
      </c>
      <c r="I130" s="49">
        <f t="shared" si="3"/>
        <v>0</v>
      </c>
    </row>
    <row r="131" spans="1:9" ht="18" x14ac:dyDescent="0.25">
      <c r="A131" s="96" t="s">
        <v>442</v>
      </c>
      <c r="B131" s="29"/>
      <c r="C131" s="29"/>
      <c r="D131" s="29"/>
      <c r="E131" s="29"/>
      <c r="F131" s="29"/>
      <c r="G131" s="29"/>
      <c r="H131" s="37">
        <f t="shared" si="2"/>
        <v>0</v>
      </c>
      <c r="I131" s="49">
        <f t="shared" si="3"/>
        <v>0</v>
      </c>
    </row>
    <row r="132" spans="1:9" ht="18" x14ac:dyDescent="0.25">
      <c r="A132" s="96" t="s">
        <v>443</v>
      </c>
      <c r="B132" s="29"/>
      <c r="C132" s="29"/>
      <c r="D132" s="29"/>
      <c r="E132" s="29"/>
      <c r="F132" s="29"/>
      <c r="G132" s="29"/>
      <c r="H132" s="37">
        <f t="shared" si="2"/>
        <v>0</v>
      </c>
      <c r="I132" s="49">
        <f t="shared" si="3"/>
        <v>0</v>
      </c>
    </row>
    <row r="133" spans="1:9" ht="18" x14ac:dyDescent="0.25">
      <c r="A133" s="96" t="s">
        <v>444</v>
      </c>
      <c r="B133" s="29"/>
      <c r="C133" s="29"/>
      <c r="D133" s="29"/>
      <c r="E133" s="29"/>
      <c r="F133" s="29"/>
      <c r="G133" s="29"/>
      <c r="H133" s="37">
        <f t="shared" si="2"/>
        <v>0</v>
      </c>
      <c r="I133" s="49">
        <f t="shared" si="3"/>
        <v>0</v>
      </c>
    </row>
    <row r="134" spans="1:9" ht="18" x14ac:dyDescent="0.25">
      <c r="A134" s="96" t="s">
        <v>445</v>
      </c>
      <c r="B134" s="29"/>
      <c r="C134" s="29"/>
      <c r="D134" s="29"/>
      <c r="E134" s="29"/>
      <c r="F134" s="29"/>
      <c r="G134" s="29"/>
      <c r="H134" s="37">
        <f t="shared" si="2"/>
        <v>0</v>
      </c>
      <c r="I134" s="49">
        <f t="shared" si="3"/>
        <v>0</v>
      </c>
    </row>
    <row r="135" spans="1:9" ht="18" x14ac:dyDescent="0.25">
      <c r="A135" s="96" t="s">
        <v>446</v>
      </c>
      <c r="B135" s="29"/>
      <c r="C135" s="29"/>
      <c r="D135" s="29"/>
      <c r="E135" s="29"/>
      <c r="F135" s="29"/>
      <c r="G135" s="29"/>
      <c r="H135" s="37">
        <f t="shared" si="2"/>
        <v>0</v>
      </c>
      <c r="I135" s="49">
        <f t="shared" si="3"/>
        <v>0</v>
      </c>
    </row>
    <row r="136" spans="1:9" ht="18" x14ac:dyDescent="0.25">
      <c r="A136" s="96" t="s">
        <v>447</v>
      </c>
      <c r="B136" s="29"/>
      <c r="C136" s="29"/>
      <c r="D136" s="29"/>
      <c r="E136" s="29"/>
      <c r="F136" s="29"/>
      <c r="G136" s="29"/>
      <c r="H136" s="37">
        <f t="shared" si="2"/>
        <v>0</v>
      </c>
      <c r="I136" s="49">
        <f t="shared" si="3"/>
        <v>0</v>
      </c>
    </row>
    <row r="137" spans="1:9" ht="18" x14ac:dyDescent="0.25">
      <c r="A137" s="96" t="s">
        <v>448</v>
      </c>
      <c r="B137" s="29"/>
      <c r="C137" s="29"/>
      <c r="D137" s="29"/>
      <c r="E137" s="29"/>
      <c r="F137" s="29"/>
      <c r="G137" s="29"/>
      <c r="H137" s="37">
        <f t="shared" si="2"/>
        <v>0</v>
      </c>
      <c r="I137" s="49">
        <f t="shared" si="3"/>
        <v>0</v>
      </c>
    </row>
    <row r="138" spans="1:9" ht="18" x14ac:dyDescent="0.25">
      <c r="A138" s="96" t="s">
        <v>449</v>
      </c>
      <c r="B138" s="29"/>
      <c r="C138" s="29"/>
      <c r="D138" s="29"/>
      <c r="E138" s="29"/>
      <c r="F138" s="29"/>
      <c r="G138" s="29"/>
      <c r="H138" s="37">
        <f t="shared" si="2"/>
        <v>0</v>
      </c>
      <c r="I138" s="49">
        <f t="shared" si="3"/>
        <v>0</v>
      </c>
    </row>
    <row r="139" spans="1:9" ht="18" x14ac:dyDescent="0.25">
      <c r="A139" s="96" t="s">
        <v>450</v>
      </c>
      <c r="B139" s="29"/>
      <c r="C139" s="29"/>
      <c r="D139" s="29"/>
      <c r="E139" s="29"/>
      <c r="F139" s="29"/>
      <c r="G139" s="29"/>
      <c r="H139" s="37">
        <f t="shared" si="2"/>
        <v>0</v>
      </c>
      <c r="I139" s="49">
        <f t="shared" si="3"/>
        <v>0</v>
      </c>
    </row>
    <row r="140" spans="1:9" ht="18" x14ac:dyDescent="0.25">
      <c r="A140" s="96" t="s">
        <v>451</v>
      </c>
      <c r="B140" s="29"/>
      <c r="C140" s="29"/>
      <c r="D140" s="29"/>
      <c r="E140" s="29"/>
      <c r="F140" s="29"/>
      <c r="G140" s="29"/>
      <c r="H140" s="37">
        <f t="shared" si="2"/>
        <v>0</v>
      </c>
      <c r="I140" s="49">
        <f t="shared" si="3"/>
        <v>0</v>
      </c>
    </row>
    <row r="141" spans="1:9" ht="18" x14ac:dyDescent="0.25">
      <c r="A141" s="96" t="s">
        <v>452</v>
      </c>
      <c r="B141" s="29"/>
      <c r="C141" s="29"/>
      <c r="D141" s="29"/>
      <c r="E141" s="29"/>
      <c r="F141" s="29"/>
      <c r="G141" s="29"/>
      <c r="H141" s="37">
        <f t="shared" si="2"/>
        <v>0</v>
      </c>
      <c r="I141" s="49">
        <f t="shared" si="3"/>
        <v>0</v>
      </c>
    </row>
    <row r="142" spans="1:9" ht="18" customHeight="1" x14ac:dyDescent="0.25">
      <c r="A142" s="96" t="s">
        <v>453</v>
      </c>
      <c r="B142" s="29"/>
      <c r="C142" s="29"/>
      <c r="D142" s="29"/>
      <c r="E142" s="29"/>
      <c r="F142" s="29"/>
      <c r="G142" s="29"/>
      <c r="H142" s="37">
        <f t="shared" si="2"/>
        <v>0</v>
      </c>
      <c r="I142" s="49">
        <f t="shared" si="3"/>
        <v>0</v>
      </c>
    </row>
    <row r="143" spans="1:9" ht="18" customHeight="1" x14ac:dyDescent="0.25">
      <c r="A143" s="96" t="s">
        <v>454</v>
      </c>
      <c r="B143" s="29"/>
      <c r="C143" s="29"/>
      <c r="D143" s="29"/>
      <c r="E143" s="29"/>
      <c r="F143" s="29"/>
      <c r="G143" s="29"/>
      <c r="H143" s="37">
        <f t="shared" si="2"/>
        <v>0</v>
      </c>
      <c r="I143" s="49">
        <f t="shared" si="3"/>
        <v>0</v>
      </c>
    </row>
    <row r="144" spans="1:9" ht="18" customHeight="1" x14ac:dyDescent="0.25">
      <c r="A144" s="96" t="s">
        <v>455</v>
      </c>
      <c r="B144" s="29"/>
      <c r="C144" s="29"/>
      <c r="D144" s="29"/>
      <c r="E144" s="29"/>
      <c r="F144" s="29"/>
      <c r="G144" s="29"/>
      <c r="H144" s="37">
        <f t="shared" si="2"/>
        <v>0</v>
      </c>
      <c r="I144" s="49">
        <f t="shared" si="3"/>
        <v>0</v>
      </c>
    </row>
    <row r="145" spans="1:9" ht="18" customHeight="1" x14ac:dyDescent="0.25">
      <c r="A145" s="96" t="s">
        <v>456</v>
      </c>
      <c r="B145" s="29"/>
      <c r="C145" s="29"/>
      <c r="D145" s="29"/>
      <c r="E145" s="29"/>
      <c r="F145" s="29"/>
      <c r="G145" s="29"/>
      <c r="H145" s="37">
        <f t="shared" si="2"/>
        <v>0</v>
      </c>
      <c r="I145" s="49">
        <f t="shared" si="3"/>
        <v>0</v>
      </c>
    </row>
    <row r="146" spans="1:9" ht="18" customHeight="1" x14ac:dyDescent="0.25">
      <c r="A146" s="96" t="s">
        <v>457</v>
      </c>
      <c r="B146" s="29"/>
      <c r="C146" s="29"/>
      <c r="D146" s="29"/>
      <c r="E146" s="29"/>
      <c r="F146" s="29"/>
      <c r="G146" s="29"/>
      <c r="H146" s="37">
        <f t="shared" si="2"/>
        <v>0</v>
      </c>
      <c r="I146" s="49">
        <f t="shared" si="3"/>
        <v>0</v>
      </c>
    </row>
    <row r="147" spans="1:9" ht="18" customHeight="1" x14ac:dyDescent="0.25">
      <c r="A147" s="96" t="s">
        <v>458</v>
      </c>
      <c r="B147" s="29"/>
      <c r="C147" s="29"/>
      <c r="D147" s="29"/>
      <c r="E147" s="29"/>
      <c r="F147" s="29"/>
      <c r="G147" s="29"/>
      <c r="H147" s="37">
        <f t="shared" si="2"/>
        <v>0</v>
      </c>
      <c r="I147" s="49">
        <f t="shared" si="3"/>
        <v>0</v>
      </c>
    </row>
    <row r="148" spans="1:9" ht="18" customHeight="1" x14ac:dyDescent="0.25">
      <c r="A148" s="96" t="s">
        <v>459</v>
      </c>
      <c r="B148" s="29"/>
      <c r="C148" s="29"/>
      <c r="D148" s="29"/>
      <c r="E148" s="29"/>
      <c r="F148" s="29"/>
      <c r="G148" s="29"/>
      <c r="H148" s="37">
        <f t="shared" si="2"/>
        <v>0</v>
      </c>
      <c r="I148" s="49">
        <f t="shared" si="3"/>
        <v>0</v>
      </c>
    </row>
    <row r="149" spans="1:9" ht="18" customHeight="1" x14ac:dyDescent="0.25">
      <c r="A149" s="96" t="s">
        <v>460</v>
      </c>
      <c r="B149" s="29"/>
      <c r="C149" s="29"/>
      <c r="D149" s="29"/>
      <c r="E149" s="29"/>
      <c r="F149" s="29"/>
      <c r="G149" s="29"/>
      <c r="H149" s="37">
        <f t="shared" si="2"/>
        <v>0</v>
      </c>
      <c r="I149" s="49">
        <f t="shared" si="3"/>
        <v>0</v>
      </c>
    </row>
    <row r="150" spans="1:9" ht="18" customHeight="1" x14ac:dyDescent="0.25">
      <c r="A150" s="96" t="s">
        <v>461</v>
      </c>
      <c r="B150" s="29"/>
      <c r="C150" s="29"/>
      <c r="D150" s="29"/>
      <c r="E150" s="29"/>
      <c r="F150" s="29"/>
      <c r="G150" s="29"/>
      <c r="H150" s="37">
        <f t="shared" si="2"/>
        <v>0</v>
      </c>
      <c r="I150" s="49">
        <f t="shared" si="3"/>
        <v>0</v>
      </c>
    </row>
    <row r="151" spans="1:9" ht="18" customHeight="1" x14ac:dyDescent="0.25">
      <c r="A151" s="13"/>
      <c r="B151" s="29"/>
      <c r="C151" s="29"/>
      <c r="D151" s="29"/>
      <c r="E151" s="29"/>
      <c r="F151" s="29"/>
      <c r="G151" s="29"/>
      <c r="H151" s="37">
        <v>0</v>
      </c>
      <c r="I151" s="49">
        <v>0</v>
      </c>
    </row>
    <row r="152" spans="1:9" ht="18" x14ac:dyDescent="0.25">
      <c r="A152" s="20" t="s">
        <v>1</v>
      </c>
      <c r="B152" s="31">
        <f>SUM(B27:B150)</f>
        <v>0</v>
      </c>
      <c r="C152" s="31">
        <f t="shared" ref="C152:I152" si="4">SUM(C27:C150)</f>
        <v>0</v>
      </c>
      <c r="D152" s="31">
        <f t="shared" si="4"/>
        <v>0</v>
      </c>
      <c r="E152" s="31">
        <f t="shared" si="4"/>
        <v>0</v>
      </c>
      <c r="F152" s="31">
        <f t="shared" si="4"/>
        <v>0</v>
      </c>
      <c r="G152" s="31">
        <f t="shared" si="4"/>
        <v>0</v>
      </c>
      <c r="H152" s="31">
        <f t="shared" si="4"/>
        <v>0</v>
      </c>
      <c r="I152" s="67">
        <f t="shared" si="4"/>
        <v>0</v>
      </c>
    </row>
    <row r="153" spans="1:9" ht="18" x14ac:dyDescent="0.25">
      <c r="A153" s="315"/>
      <c r="B153" s="315"/>
      <c r="C153" s="315"/>
      <c r="D153" s="315"/>
      <c r="E153" s="315"/>
      <c r="F153" s="315"/>
      <c r="G153" s="315"/>
      <c r="H153" s="315"/>
      <c r="I153" s="315"/>
    </row>
    <row r="154" spans="1:9" ht="18" x14ac:dyDescent="0.25">
      <c r="A154" s="301" t="s">
        <v>20</v>
      </c>
      <c r="B154" s="301"/>
      <c r="C154" s="301"/>
      <c r="D154" s="301"/>
      <c r="E154" s="301"/>
      <c r="F154" s="301"/>
      <c r="G154" s="301"/>
      <c r="H154" s="301"/>
      <c r="I154" s="301"/>
    </row>
  </sheetData>
  <mergeCells count="26">
    <mergeCell ref="A153:I153"/>
    <mergeCell ref="A154:I154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3700-000000000000}"/>
    <hyperlink ref="H6:I6" r:id="rId1" display="Email" xr:uid="{00000000-0004-0000-3700-000001000000}"/>
    <hyperlink ref="A8" r:id="rId2" display="=@NOW()" xr:uid="{00000000-0004-0000-3700-000002000000}"/>
    <hyperlink ref="A32" r:id="rId3" xr:uid="{00000000-0004-0000-3700-000003000000}"/>
  </hyperlinks>
  <pageMargins left="0.75" right="0.75" top="1" bottom="1" header="0.5" footer="0.5"/>
  <pageSetup scale="64" fitToHeight="4" orientation="landscape" horizontalDpi="4294967293" verticalDpi="0" r:id="rId4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2">
    <pageSetUpPr fitToPage="1"/>
  </sheetPr>
  <dimension ref="A1:I39"/>
  <sheetViews>
    <sheetView showZeros="0" topLeftCell="A14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8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76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H37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I37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3</v>
      </c>
    </row>
    <row r="26" spans="1:9" ht="18" x14ac:dyDescent="0.25">
      <c r="A26" s="4" t="s">
        <v>76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469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>H27*$I$25</f>
        <v>0</v>
      </c>
    </row>
    <row r="28" spans="1:9" ht="18" x14ac:dyDescent="0.25">
      <c r="A28" s="13" t="s">
        <v>470</v>
      </c>
      <c r="B28" s="29">
        <v>0</v>
      </c>
      <c r="C28" s="29"/>
      <c r="D28" s="29"/>
      <c r="E28" s="29"/>
      <c r="F28" s="29"/>
      <c r="G28" s="29"/>
      <c r="H28" s="37">
        <f t="shared" ref="H28:H37" si="0">SUM(B28:G28)</f>
        <v>0</v>
      </c>
      <c r="I28" s="49">
        <f t="shared" ref="I28:I37" si="1">H28*$I$25</f>
        <v>0</v>
      </c>
    </row>
    <row r="29" spans="1:9" ht="18" x14ac:dyDescent="0.25">
      <c r="A29" s="13" t="s">
        <v>471</v>
      </c>
      <c r="B29" s="29">
        <v>0</v>
      </c>
      <c r="C29" s="29"/>
      <c r="D29" s="29"/>
      <c r="E29" s="29"/>
      <c r="F29" s="29"/>
      <c r="G29" s="29"/>
      <c r="H29" s="37">
        <f t="shared" si="0"/>
        <v>0</v>
      </c>
      <c r="I29" s="49">
        <f t="shared" si="1"/>
        <v>0</v>
      </c>
    </row>
    <row r="30" spans="1:9" ht="18" x14ac:dyDescent="0.25">
      <c r="A30" s="13" t="s">
        <v>472</v>
      </c>
      <c r="B30" s="29">
        <v>0</v>
      </c>
      <c r="C30" s="29"/>
      <c r="D30" s="29"/>
      <c r="E30" s="29"/>
      <c r="F30" s="29"/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473</v>
      </c>
      <c r="B31" s="29">
        <v>0</v>
      </c>
      <c r="C31" s="29"/>
      <c r="D31" s="29"/>
      <c r="E31" s="29"/>
      <c r="F31" s="29"/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474</v>
      </c>
      <c r="B32" s="29">
        <v>0</v>
      </c>
      <c r="C32" s="29"/>
      <c r="D32" s="29"/>
      <c r="E32" s="29"/>
      <c r="F32" s="29"/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475</v>
      </c>
      <c r="B33" s="29">
        <v>0</v>
      </c>
      <c r="C33" s="29">
        <v>0</v>
      </c>
      <c r="D33" s="29"/>
      <c r="E33" s="29"/>
      <c r="F33" s="29"/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13" t="s">
        <v>476</v>
      </c>
      <c r="B34" s="29">
        <v>0</v>
      </c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13" t="s">
        <v>477</v>
      </c>
      <c r="B35" s="29">
        <v>0</v>
      </c>
      <c r="C35" s="29"/>
      <c r="D35" s="29"/>
      <c r="E35" s="29"/>
      <c r="F35" s="29"/>
      <c r="G35" s="29"/>
      <c r="H35" s="37">
        <f t="shared" si="0"/>
        <v>0</v>
      </c>
      <c r="I35" s="49">
        <f t="shared" si="1"/>
        <v>0</v>
      </c>
    </row>
    <row r="36" spans="1:9" ht="18" x14ac:dyDescent="0.25">
      <c r="A36" s="13"/>
      <c r="B36" s="29">
        <v>0</v>
      </c>
      <c r="C36" s="29"/>
      <c r="D36" s="29"/>
      <c r="E36" s="29"/>
      <c r="F36" s="29"/>
      <c r="G36" s="29"/>
      <c r="H36" s="37">
        <f t="shared" si="0"/>
        <v>0</v>
      </c>
      <c r="I36" s="49">
        <f t="shared" si="1"/>
        <v>0</v>
      </c>
    </row>
    <row r="37" spans="1:9" ht="18" x14ac:dyDescent="0.25">
      <c r="A37" s="20" t="s">
        <v>1</v>
      </c>
      <c r="B37" s="31">
        <f t="shared" ref="B37:G37" si="2">SUM(B27:B36)</f>
        <v>0</v>
      </c>
      <c r="C37" s="37">
        <f t="shared" si="2"/>
        <v>0</v>
      </c>
      <c r="D37" s="37">
        <f t="shared" si="2"/>
        <v>0</v>
      </c>
      <c r="E37" s="37">
        <f t="shared" si="2"/>
        <v>0</v>
      </c>
      <c r="F37" s="37">
        <f t="shared" si="2"/>
        <v>0</v>
      </c>
      <c r="G37" s="37">
        <f t="shared" si="2"/>
        <v>0</v>
      </c>
      <c r="H37" s="37">
        <f t="shared" si="0"/>
        <v>0</v>
      </c>
      <c r="I37" s="49">
        <f t="shared" si="1"/>
        <v>0</v>
      </c>
    </row>
    <row r="38" spans="1:9" ht="18" x14ac:dyDescent="0.25">
      <c r="A38" s="315"/>
      <c r="B38" s="315"/>
      <c r="C38" s="315"/>
      <c r="D38" s="315"/>
      <c r="E38" s="315"/>
      <c r="F38" s="315"/>
      <c r="G38" s="315"/>
      <c r="H38" s="315"/>
      <c r="I38" s="315"/>
    </row>
    <row r="39" spans="1:9" ht="18" x14ac:dyDescent="0.25">
      <c r="A39" s="301" t="s">
        <v>20</v>
      </c>
      <c r="B39" s="301"/>
      <c r="C39" s="301"/>
      <c r="D39" s="301"/>
      <c r="E39" s="301"/>
      <c r="F39" s="301"/>
      <c r="G39" s="301"/>
      <c r="H39" s="301"/>
      <c r="I39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39:I39"/>
    <mergeCell ref="A21:I21"/>
    <mergeCell ref="A22:I22"/>
    <mergeCell ref="A23:I23"/>
    <mergeCell ref="A24:I24"/>
    <mergeCell ref="A25:H25"/>
    <mergeCell ref="A38:I38"/>
  </mergeCells>
  <phoneticPr fontId="0" type="noConversion"/>
  <hyperlinks>
    <hyperlink ref="A23:I23" location="'Order Form'!A1" display="Back to Order Form" xr:uid="{00000000-0004-0000-3800-000000000000}"/>
    <hyperlink ref="H6:I6" r:id="rId1" display="Email" xr:uid="{00000000-0004-0000-3800-000001000000}"/>
    <hyperlink ref="A8" r:id="rId2" display="=@NOW()" xr:uid="{00000000-0004-0000-3800-000002000000}"/>
  </hyperlinks>
  <pageMargins left="0.75" right="0.75" top="1" bottom="1" header="0.5" footer="0.5"/>
  <pageSetup scale="71" fitToHeight="2" orientation="landscape" horizontalDpi="300" verticalDpi="300" r:id="rId3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32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39.7109375" customWidth="1"/>
    <col min="8" max="8" width="23.7109375" customWidth="1"/>
    <col min="9" max="9" width="30.140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795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H30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I30</f>
        <v>0</v>
      </c>
    </row>
    <row r="16" spans="1:9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4.5</v>
      </c>
    </row>
    <row r="26" spans="1:9" ht="18" x14ac:dyDescent="0.25">
      <c r="A26" s="4" t="s">
        <v>795</v>
      </c>
      <c r="B26" s="162">
        <v>2</v>
      </c>
      <c r="C26" s="162">
        <v>4</v>
      </c>
      <c r="D26" s="162">
        <v>6</v>
      </c>
      <c r="E26" s="309" t="s">
        <v>4</v>
      </c>
      <c r="F26" s="331"/>
      <c r="G26" s="310"/>
      <c r="H26" s="162" t="s">
        <v>15</v>
      </c>
      <c r="I26" s="162" t="s">
        <v>16</v>
      </c>
    </row>
    <row r="27" spans="1:9" ht="18" x14ac:dyDescent="0.25">
      <c r="A27" s="135" t="s">
        <v>796</v>
      </c>
      <c r="B27" s="29">
        <v>0</v>
      </c>
      <c r="C27" s="29">
        <v>0</v>
      </c>
      <c r="D27" s="29">
        <v>0</v>
      </c>
      <c r="E27" s="311"/>
      <c r="F27" s="332"/>
      <c r="G27" s="312"/>
      <c r="H27" s="12">
        <f>B27+C27+D27</f>
        <v>0</v>
      </c>
      <c r="I27" s="49">
        <f>H27*$I$25</f>
        <v>0</v>
      </c>
    </row>
    <row r="28" spans="1:9" ht="18" x14ac:dyDescent="0.25">
      <c r="A28" s="135" t="s">
        <v>797</v>
      </c>
      <c r="B28" s="29">
        <v>0</v>
      </c>
      <c r="C28" s="29"/>
      <c r="D28" s="29"/>
      <c r="E28" s="311"/>
      <c r="F28" s="332"/>
      <c r="G28" s="312"/>
      <c r="H28" s="12">
        <f>B28+C28+D28</f>
        <v>0</v>
      </c>
      <c r="I28" s="49">
        <f>H28*$I$25</f>
        <v>0</v>
      </c>
    </row>
    <row r="29" spans="1:9" ht="18" x14ac:dyDescent="0.25">
      <c r="A29" s="135" t="s">
        <v>798</v>
      </c>
      <c r="B29" s="29">
        <v>0</v>
      </c>
      <c r="C29" s="29"/>
      <c r="D29" s="29"/>
      <c r="E29" s="311"/>
      <c r="F29" s="332"/>
      <c r="G29" s="312"/>
      <c r="H29" s="12">
        <f>B29+C29+D29</f>
        <v>0</v>
      </c>
      <c r="I29" s="49">
        <f>H29*$I$25</f>
        <v>0</v>
      </c>
    </row>
    <row r="30" spans="1:9" ht="18" x14ac:dyDescent="0.25">
      <c r="A30" s="20" t="s">
        <v>1</v>
      </c>
      <c r="B30" s="31">
        <f>SUM(B27:B29)</f>
        <v>0</v>
      </c>
      <c r="C30" s="37">
        <f>SUM(C27:C29)</f>
        <v>0</v>
      </c>
      <c r="D30" s="37">
        <f>SUM(D27:D29)</f>
        <v>0</v>
      </c>
      <c r="E30" s="313"/>
      <c r="F30" s="333"/>
      <c r="G30" s="314"/>
      <c r="H30" s="37">
        <f>SUM(B30:G30)</f>
        <v>0</v>
      </c>
      <c r="I30" s="49">
        <f>H30*$I$25</f>
        <v>0</v>
      </c>
    </row>
    <row r="31" spans="1:9" ht="18" x14ac:dyDescent="0.25">
      <c r="A31" s="315"/>
      <c r="B31" s="315"/>
      <c r="C31" s="315"/>
      <c r="D31" s="315"/>
      <c r="E31" s="315"/>
      <c r="F31" s="315"/>
      <c r="G31" s="315"/>
      <c r="H31" s="315"/>
      <c r="I31" s="315"/>
    </row>
    <row r="32" spans="1:9" ht="18" x14ac:dyDescent="0.25">
      <c r="A32" s="301" t="s">
        <v>20</v>
      </c>
      <c r="B32" s="301"/>
      <c r="C32" s="301"/>
      <c r="D32" s="301"/>
      <c r="E32" s="301"/>
      <c r="F32" s="301"/>
      <c r="G32" s="301"/>
      <c r="H32" s="301"/>
      <c r="I32" s="301"/>
    </row>
  </sheetData>
  <mergeCells count="27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21:I21"/>
    <mergeCell ref="A22:I22"/>
    <mergeCell ref="A23:I23"/>
    <mergeCell ref="A24:I24"/>
    <mergeCell ref="A25:H25"/>
    <mergeCell ref="A32:I32"/>
    <mergeCell ref="E26:G30"/>
    <mergeCell ref="A31:I31"/>
  </mergeCells>
  <phoneticPr fontId="12" type="noConversion"/>
  <hyperlinks>
    <hyperlink ref="A23:I23" location="'Order Form'!A1" display="Back to Order Form" xr:uid="{00000000-0004-0000-3900-000000000000}"/>
    <hyperlink ref="H6:I6" r:id="rId1" display="Email" xr:uid="{00000000-0004-0000-3900-000001000000}"/>
    <hyperlink ref="A8" r:id="rId2" display="=@NOW()" xr:uid="{00000000-0004-0000-3900-000002000000}"/>
  </hyperlinks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36"/>
  <sheetViews>
    <sheetView showZeros="0" topLeftCell="A26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1.7109375" customWidth="1"/>
    <col min="7" max="7" width="12" customWidth="1"/>
    <col min="8" max="8" width="15.85546875" customWidth="1"/>
    <col min="9" max="9" width="39.140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28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9">
        <f ca="1">NOW()</f>
        <v>44848.553672685186</v>
      </c>
      <c r="B8" s="330"/>
      <c r="C8" s="330"/>
      <c r="D8" s="330"/>
      <c r="E8" s="330"/>
      <c r="F8" s="330"/>
      <c r="G8" s="330"/>
      <c r="H8" s="330"/>
      <c r="I8" s="330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H34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I34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</v>
      </c>
    </row>
    <row r="26" spans="1:9" ht="18" x14ac:dyDescent="0.2">
      <c r="A26" s="71" t="s">
        <v>28</v>
      </c>
      <c r="B26" s="309" t="s">
        <v>4</v>
      </c>
      <c r="C26" s="331"/>
      <c r="D26" s="331"/>
      <c r="E26" s="310"/>
      <c r="F26" s="162">
        <v>10</v>
      </c>
      <c r="G26" s="334" t="s">
        <v>4</v>
      </c>
      <c r="H26" s="162" t="s">
        <v>15</v>
      </c>
      <c r="I26" s="163" t="s">
        <v>16</v>
      </c>
    </row>
    <row r="27" spans="1:9" ht="18" x14ac:dyDescent="0.25">
      <c r="A27" s="13" t="s">
        <v>96</v>
      </c>
      <c r="B27" s="311"/>
      <c r="C27" s="332"/>
      <c r="D27" s="332"/>
      <c r="E27" s="312"/>
      <c r="F27" s="29">
        <v>0</v>
      </c>
      <c r="G27" s="335"/>
      <c r="H27" s="31">
        <f>SUM(B27:G27)</f>
        <v>0</v>
      </c>
      <c r="I27" s="32">
        <f>H27*$I$25</f>
        <v>0</v>
      </c>
    </row>
    <row r="28" spans="1:9" ht="18" x14ac:dyDescent="0.25">
      <c r="A28" s="13" t="s">
        <v>78</v>
      </c>
      <c r="B28" s="311"/>
      <c r="C28" s="332"/>
      <c r="D28" s="332"/>
      <c r="E28" s="312"/>
      <c r="F28" s="29">
        <v>0</v>
      </c>
      <c r="G28" s="335"/>
      <c r="H28" s="31">
        <f t="shared" ref="H28:H33" si="0">SUM(B28:G28)</f>
        <v>0</v>
      </c>
      <c r="I28" s="32">
        <f t="shared" ref="I28:I33" si="1">H28*$I$25</f>
        <v>0</v>
      </c>
    </row>
    <row r="29" spans="1:9" ht="18" x14ac:dyDescent="0.25">
      <c r="A29" s="13" t="s">
        <v>79</v>
      </c>
      <c r="B29" s="311"/>
      <c r="C29" s="332"/>
      <c r="D29" s="332"/>
      <c r="E29" s="312"/>
      <c r="F29" s="29">
        <v>0</v>
      </c>
      <c r="G29" s="335"/>
      <c r="H29" s="31">
        <f t="shared" si="0"/>
        <v>0</v>
      </c>
      <c r="I29" s="32">
        <f t="shared" si="1"/>
        <v>0</v>
      </c>
    </row>
    <row r="30" spans="1:9" ht="18" x14ac:dyDescent="0.25">
      <c r="A30" s="13" t="s">
        <v>97</v>
      </c>
      <c r="B30" s="311"/>
      <c r="C30" s="332"/>
      <c r="D30" s="332"/>
      <c r="E30" s="312"/>
      <c r="F30" s="29">
        <v>0</v>
      </c>
      <c r="G30" s="335"/>
      <c r="H30" s="31">
        <f t="shared" si="0"/>
        <v>0</v>
      </c>
      <c r="I30" s="32">
        <f t="shared" si="1"/>
        <v>0</v>
      </c>
    </row>
    <row r="31" spans="1:9" ht="18" x14ac:dyDescent="0.25">
      <c r="A31" s="13" t="s">
        <v>98</v>
      </c>
      <c r="B31" s="311"/>
      <c r="C31" s="332"/>
      <c r="D31" s="332"/>
      <c r="E31" s="312"/>
      <c r="F31" s="29">
        <v>0</v>
      </c>
      <c r="G31" s="335"/>
      <c r="H31" s="31">
        <f t="shared" si="0"/>
        <v>0</v>
      </c>
      <c r="I31" s="32">
        <f t="shared" si="1"/>
        <v>0</v>
      </c>
    </row>
    <row r="32" spans="1:9" ht="18" x14ac:dyDescent="0.25">
      <c r="A32" s="13" t="s">
        <v>99</v>
      </c>
      <c r="B32" s="311"/>
      <c r="C32" s="332"/>
      <c r="D32" s="332"/>
      <c r="E32" s="312"/>
      <c r="F32" s="29">
        <v>0</v>
      </c>
      <c r="G32" s="335"/>
      <c r="H32" s="31">
        <f t="shared" si="0"/>
        <v>0</v>
      </c>
      <c r="I32" s="32">
        <f t="shared" si="1"/>
        <v>0</v>
      </c>
    </row>
    <row r="33" spans="1:9" ht="18" x14ac:dyDescent="0.25">
      <c r="A33" s="5"/>
      <c r="B33" s="311"/>
      <c r="C33" s="332"/>
      <c r="D33" s="332"/>
      <c r="E33" s="312"/>
      <c r="F33" s="29">
        <v>0</v>
      </c>
      <c r="G33" s="335"/>
      <c r="H33" s="31">
        <f t="shared" si="0"/>
        <v>0</v>
      </c>
      <c r="I33" s="32">
        <f t="shared" si="1"/>
        <v>0</v>
      </c>
    </row>
    <row r="34" spans="1:9" ht="18" x14ac:dyDescent="0.25">
      <c r="A34" s="20" t="s">
        <v>1</v>
      </c>
      <c r="B34" s="313"/>
      <c r="C34" s="333"/>
      <c r="D34" s="333"/>
      <c r="E34" s="314"/>
      <c r="F34" s="29">
        <f>SUM(F27:F33)</f>
        <v>0</v>
      </c>
      <c r="G34" s="336"/>
      <c r="H34" s="31">
        <f>SUM(H27:H33)</f>
        <v>0</v>
      </c>
      <c r="I34" s="32">
        <f>SUM(I27:I33)</f>
        <v>0</v>
      </c>
    </row>
    <row r="35" spans="1:9" ht="18" x14ac:dyDescent="0.25">
      <c r="A35" s="315"/>
      <c r="B35" s="315"/>
      <c r="C35" s="315"/>
      <c r="D35" s="315"/>
      <c r="E35" s="315"/>
      <c r="F35" s="315"/>
      <c r="G35" s="315"/>
      <c r="H35" s="315"/>
      <c r="I35" s="315"/>
    </row>
    <row r="36" spans="1:9" ht="18" x14ac:dyDescent="0.25">
      <c r="A36" s="301" t="s">
        <v>20</v>
      </c>
      <c r="B36" s="301"/>
      <c r="C36" s="301"/>
      <c r="D36" s="301"/>
      <c r="E36" s="301"/>
      <c r="F36" s="301"/>
      <c r="G36" s="301"/>
      <c r="H36" s="301"/>
      <c r="I36" s="301"/>
    </row>
  </sheetData>
  <mergeCells count="28">
    <mergeCell ref="A35:I35"/>
    <mergeCell ref="A36:I36"/>
    <mergeCell ref="B26:E34"/>
    <mergeCell ref="B20:I20"/>
    <mergeCell ref="A21:I21"/>
    <mergeCell ref="A22:I22"/>
    <mergeCell ref="A23:I23"/>
    <mergeCell ref="G26:G34"/>
    <mergeCell ref="A24:I24"/>
    <mergeCell ref="A25:H25"/>
    <mergeCell ref="A1:I1"/>
    <mergeCell ref="A2:I2"/>
    <mergeCell ref="A3:I3"/>
    <mergeCell ref="A4:I4"/>
    <mergeCell ref="A5:I5"/>
    <mergeCell ref="A16:A19"/>
    <mergeCell ref="B16:I19"/>
    <mergeCell ref="B14:G14"/>
    <mergeCell ref="B15:G15"/>
    <mergeCell ref="H6:I6"/>
    <mergeCell ref="A7:I7"/>
    <mergeCell ref="A8:I8"/>
    <mergeCell ref="B6:G6"/>
    <mergeCell ref="B12:G12"/>
    <mergeCell ref="B13:G13"/>
    <mergeCell ref="A9:I9"/>
    <mergeCell ref="B10:G10"/>
    <mergeCell ref="B11:G11"/>
  </mergeCells>
  <phoneticPr fontId="0" type="noConversion"/>
  <hyperlinks>
    <hyperlink ref="A23:I23" location="'Order Form'!A1" display="Back to Order Form" xr:uid="{00000000-0004-0000-0500-000000000000}"/>
    <hyperlink ref="H6:I6" r:id="rId1" display="Email" xr:uid="{00000000-0004-0000-0500-000001000000}"/>
    <hyperlink ref="A8" r:id="rId2" display="=@NOW()" xr:uid="{00000000-0004-0000-0500-000002000000}"/>
  </hyperlinks>
  <pageMargins left="0.75" right="0.75" top="1" bottom="1" header="0.5" footer="0.5"/>
  <pageSetup scale="61" orientation="landscape" horizontalDpi="4294967293" verticalDpi="0" r:id="rId3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3">
    <pageSetUpPr fitToPage="1"/>
  </sheetPr>
  <dimension ref="A1:G38"/>
  <sheetViews>
    <sheetView showZeros="0" topLeftCell="A18" workbookViewId="0">
      <selection activeCell="G28" sqref="G28"/>
    </sheetView>
  </sheetViews>
  <sheetFormatPr defaultRowHeight="12.75" x14ac:dyDescent="0.2"/>
  <cols>
    <col min="1" max="1" width="61.7109375" customWidth="1"/>
    <col min="2" max="2" width="12.140625" customWidth="1"/>
    <col min="4" max="4" width="16" customWidth="1"/>
    <col min="5" max="5" width="24.85546875" customWidth="1"/>
    <col min="6" max="6" width="15.85546875" customWidth="1"/>
    <col min="7" max="7" width="37.85546875" customWidth="1"/>
  </cols>
  <sheetData>
    <row r="1" spans="1:7" ht="30" x14ac:dyDescent="0.2">
      <c r="A1" s="327" t="s">
        <v>5</v>
      </c>
      <c r="B1" s="327"/>
      <c r="C1" s="327"/>
      <c r="D1" s="327"/>
      <c r="E1" s="327"/>
      <c r="F1" s="327"/>
      <c r="G1" s="327"/>
    </row>
    <row r="2" spans="1:7" ht="18" x14ac:dyDescent="0.25">
      <c r="A2" s="289" t="s">
        <v>0</v>
      </c>
      <c r="B2" s="289"/>
      <c r="C2" s="289"/>
      <c r="D2" s="289"/>
      <c r="E2" s="289"/>
      <c r="F2" s="289"/>
      <c r="G2" s="289"/>
    </row>
    <row r="3" spans="1:7" ht="18" x14ac:dyDescent="0.25">
      <c r="A3" s="289" t="s">
        <v>483</v>
      </c>
      <c r="B3" s="289"/>
      <c r="C3" s="289"/>
      <c r="D3" s="289"/>
      <c r="E3" s="289"/>
      <c r="F3" s="289"/>
      <c r="G3" s="289"/>
    </row>
    <row r="4" spans="1:7" ht="18" x14ac:dyDescent="0.25">
      <c r="A4" s="289" t="s">
        <v>10</v>
      </c>
      <c r="B4" s="289"/>
      <c r="C4" s="289"/>
      <c r="D4" s="289"/>
      <c r="E4" s="289"/>
      <c r="F4" s="289"/>
      <c r="G4" s="289"/>
    </row>
    <row r="5" spans="1:7" ht="18" x14ac:dyDescent="0.25">
      <c r="A5" s="289"/>
      <c r="B5" s="289"/>
      <c r="C5" s="289"/>
      <c r="D5" s="289"/>
      <c r="E5" s="289"/>
      <c r="F5" s="289"/>
      <c r="G5" s="289"/>
    </row>
    <row r="6" spans="1:7" ht="18" x14ac:dyDescent="0.25">
      <c r="A6" s="22" t="s">
        <v>4</v>
      </c>
      <c r="B6" s="289" t="s">
        <v>4</v>
      </c>
      <c r="C6" s="289"/>
      <c r="D6" s="289"/>
      <c r="E6" s="289"/>
      <c r="F6" s="295" t="s">
        <v>7</v>
      </c>
      <c r="G6" s="295"/>
    </row>
    <row r="7" spans="1:7" ht="18" x14ac:dyDescent="0.25">
      <c r="A7" s="289"/>
      <c r="B7" s="289"/>
      <c r="C7" s="289"/>
      <c r="D7" s="289"/>
      <c r="E7" s="289"/>
      <c r="F7" s="289"/>
      <c r="G7" s="289"/>
    </row>
    <row r="8" spans="1:7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</row>
    <row r="9" spans="1:7" ht="18" x14ac:dyDescent="0.25">
      <c r="A9" s="289"/>
      <c r="B9" s="289"/>
      <c r="C9" s="289"/>
      <c r="D9" s="289"/>
      <c r="E9" s="289"/>
      <c r="F9" s="289"/>
      <c r="G9" s="289"/>
    </row>
    <row r="10" spans="1:7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2" t="s">
        <v>680</v>
      </c>
      <c r="G10" s="66">
        <f>'Order Form'!H24</f>
        <v>0</v>
      </c>
    </row>
    <row r="11" spans="1:7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2" t="s">
        <v>25</v>
      </c>
      <c r="G11" s="66">
        <f>'Order Form'!H25</f>
        <v>0</v>
      </c>
    </row>
    <row r="12" spans="1:7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2" t="s">
        <v>12</v>
      </c>
      <c r="G12" s="66">
        <f>'Order Form'!H26</f>
        <v>0</v>
      </c>
    </row>
    <row r="13" spans="1:7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2" t="s">
        <v>13</v>
      </c>
      <c r="G13" s="66">
        <f>'Order Form'!H27</f>
        <v>0</v>
      </c>
    </row>
    <row r="14" spans="1:7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2" t="s">
        <v>14</v>
      </c>
      <c r="G14" s="24">
        <f>F36</f>
        <v>0</v>
      </c>
    </row>
    <row r="15" spans="1:7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2" t="s">
        <v>81</v>
      </c>
      <c r="G15" s="25">
        <f>G36</f>
        <v>0</v>
      </c>
    </row>
    <row r="16" spans="1:7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</row>
    <row r="17" spans="1:7" ht="18" customHeight="1" x14ac:dyDescent="0.2">
      <c r="A17" s="325"/>
      <c r="B17" s="328"/>
      <c r="C17" s="328"/>
      <c r="D17" s="328"/>
      <c r="E17" s="328"/>
      <c r="F17" s="328"/>
      <c r="G17" s="328"/>
    </row>
    <row r="18" spans="1:7" ht="18" customHeight="1" x14ac:dyDescent="0.2">
      <c r="A18" s="325"/>
      <c r="B18" s="328"/>
      <c r="C18" s="328"/>
      <c r="D18" s="328"/>
      <c r="E18" s="328"/>
      <c r="F18" s="328"/>
      <c r="G18" s="328"/>
    </row>
    <row r="19" spans="1:7" ht="18" customHeight="1" x14ac:dyDescent="0.2">
      <c r="A19" s="325"/>
      <c r="B19" s="328"/>
      <c r="C19" s="328"/>
      <c r="D19" s="328"/>
      <c r="E19" s="328"/>
      <c r="F19" s="328"/>
      <c r="G19" s="328"/>
    </row>
    <row r="20" spans="1:7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</row>
    <row r="21" spans="1:7" ht="18" customHeight="1" x14ac:dyDescent="0.2">
      <c r="A21" s="320"/>
      <c r="B21" s="320"/>
      <c r="C21" s="320"/>
      <c r="D21" s="320"/>
      <c r="E21" s="320"/>
      <c r="F21" s="320"/>
      <c r="G21" s="320"/>
    </row>
    <row r="22" spans="1:7" ht="18" x14ac:dyDescent="0.25">
      <c r="A22" s="297" t="s">
        <v>6</v>
      </c>
      <c r="B22" s="297"/>
      <c r="C22" s="297"/>
      <c r="D22" s="297"/>
      <c r="E22" s="297"/>
      <c r="F22" s="297"/>
      <c r="G22" s="297"/>
    </row>
    <row r="23" spans="1:7" ht="18" x14ac:dyDescent="0.25">
      <c r="A23" s="298" t="s">
        <v>21</v>
      </c>
      <c r="B23" s="298"/>
      <c r="C23" s="298"/>
      <c r="D23" s="298"/>
      <c r="E23" s="298"/>
      <c r="F23" s="298"/>
      <c r="G23" s="298"/>
    </row>
    <row r="24" spans="1:7" ht="18" x14ac:dyDescent="0.25">
      <c r="A24" s="302"/>
      <c r="B24" s="302"/>
      <c r="C24" s="302"/>
      <c r="D24" s="302"/>
      <c r="E24" s="302"/>
      <c r="F24" s="302"/>
      <c r="G24" s="302"/>
    </row>
    <row r="25" spans="1:7" ht="18" x14ac:dyDescent="0.25">
      <c r="A25" s="316" t="s">
        <v>95</v>
      </c>
      <c r="B25" s="316"/>
      <c r="C25" s="316"/>
      <c r="D25" s="316"/>
      <c r="E25" s="316"/>
      <c r="F25" s="316"/>
      <c r="G25" s="16">
        <v>1</v>
      </c>
    </row>
    <row r="26" spans="1:7" ht="18" x14ac:dyDescent="0.25">
      <c r="A26" s="4" t="s">
        <v>483</v>
      </c>
      <c r="B26" s="6">
        <v>6</v>
      </c>
      <c r="C26" s="6">
        <v>8</v>
      </c>
      <c r="D26" s="6">
        <v>10</v>
      </c>
      <c r="E26" s="6">
        <v>12</v>
      </c>
      <c r="F26" s="6" t="s">
        <v>15</v>
      </c>
      <c r="G26" s="7" t="s">
        <v>16</v>
      </c>
    </row>
    <row r="27" spans="1:7" ht="18" x14ac:dyDescent="0.25">
      <c r="A27" s="13" t="s">
        <v>78</v>
      </c>
      <c r="B27" s="29">
        <v>0</v>
      </c>
      <c r="C27" s="29">
        <v>0</v>
      </c>
      <c r="D27" s="29">
        <v>0</v>
      </c>
      <c r="E27" s="29">
        <v>0</v>
      </c>
      <c r="F27" s="37">
        <f t="shared" ref="F27:F36" si="0">SUM(B27:E27)</f>
        <v>0</v>
      </c>
      <c r="G27" s="49">
        <f>F27*$G$25</f>
        <v>0</v>
      </c>
    </row>
    <row r="28" spans="1:7" ht="18" x14ac:dyDescent="0.25">
      <c r="A28" s="13" t="s">
        <v>79</v>
      </c>
      <c r="B28" s="29">
        <v>0</v>
      </c>
      <c r="C28" s="29">
        <v>0</v>
      </c>
      <c r="D28" s="29"/>
      <c r="E28" s="29"/>
      <c r="F28" s="37">
        <f t="shared" si="0"/>
        <v>0</v>
      </c>
      <c r="G28" s="49">
        <f t="shared" ref="G28:G35" si="1">F28*$G$25</f>
        <v>0</v>
      </c>
    </row>
    <row r="29" spans="1:7" ht="18" x14ac:dyDescent="0.25">
      <c r="A29" s="13" t="s">
        <v>317</v>
      </c>
      <c r="B29" s="29">
        <v>0</v>
      </c>
      <c r="C29" s="29">
        <v>0</v>
      </c>
      <c r="D29" s="29"/>
      <c r="E29" s="29"/>
      <c r="F29" s="37">
        <f t="shared" si="0"/>
        <v>0</v>
      </c>
      <c r="G29" s="49">
        <f t="shared" si="1"/>
        <v>0</v>
      </c>
    </row>
    <row r="30" spans="1:7" ht="18" x14ac:dyDescent="0.25">
      <c r="A30" s="13" t="s">
        <v>202</v>
      </c>
      <c r="B30" s="29">
        <v>0</v>
      </c>
      <c r="C30" s="29">
        <v>0</v>
      </c>
      <c r="D30" s="29"/>
      <c r="E30" s="29"/>
      <c r="F30" s="37">
        <f t="shared" si="0"/>
        <v>0</v>
      </c>
      <c r="G30" s="49">
        <f t="shared" si="1"/>
        <v>0</v>
      </c>
    </row>
    <row r="31" spans="1:7" ht="18" x14ac:dyDescent="0.25">
      <c r="A31" s="13" t="s">
        <v>98</v>
      </c>
      <c r="B31" s="29">
        <v>0</v>
      </c>
      <c r="C31" s="29"/>
      <c r="D31" s="29"/>
      <c r="E31" s="29"/>
      <c r="F31" s="37">
        <f t="shared" si="0"/>
        <v>0</v>
      </c>
      <c r="G31" s="49">
        <f t="shared" si="1"/>
        <v>0</v>
      </c>
    </row>
    <row r="32" spans="1:7" ht="18" x14ac:dyDescent="0.25">
      <c r="A32" s="13" t="s">
        <v>319</v>
      </c>
      <c r="B32" s="29">
        <v>0</v>
      </c>
      <c r="C32" s="29"/>
      <c r="D32" s="29"/>
      <c r="E32" s="29"/>
      <c r="F32" s="37">
        <f t="shared" si="0"/>
        <v>0</v>
      </c>
      <c r="G32" s="49">
        <f t="shared" si="1"/>
        <v>0</v>
      </c>
    </row>
    <row r="33" spans="1:7" ht="18" x14ac:dyDescent="0.25">
      <c r="A33" s="13" t="s">
        <v>190</v>
      </c>
      <c r="B33" s="29">
        <v>0</v>
      </c>
      <c r="C33" s="29"/>
      <c r="D33" s="29"/>
      <c r="E33" s="29"/>
      <c r="F33" s="37">
        <f t="shared" si="0"/>
        <v>0</v>
      </c>
      <c r="G33" s="49">
        <f t="shared" si="1"/>
        <v>0</v>
      </c>
    </row>
    <row r="34" spans="1:7" ht="18" x14ac:dyDescent="0.25">
      <c r="A34" s="13" t="s">
        <v>99</v>
      </c>
      <c r="B34" s="29">
        <v>0</v>
      </c>
      <c r="C34" s="29"/>
      <c r="D34" s="29"/>
      <c r="E34" s="29"/>
      <c r="F34" s="37">
        <f t="shared" si="0"/>
        <v>0</v>
      </c>
      <c r="G34" s="49">
        <f t="shared" si="1"/>
        <v>0</v>
      </c>
    </row>
    <row r="35" spans="1:7" ht="18" x14ac:dyDescent="0.25">
      <c r="A35" s="13"/>
      <c r="B35" s="29">
        <v>0</v>
      </c>
      <c r="C35" s="29"/>
      <c r="D35" s="29"/>
      <c r="E35" s="29"/>
      <c r="F35" s="37">
        <f t="shared" si="0"/>
        <v>0</v>
      </c>
      <c r="G35" s="49">
        <f t="shared" si="1"/>
        <v>0</v>
      </c>
    </row>
    <row r="36" spans="1:7" ht="18" x14ac:dyDescent="0.25">
      <c r="A36" s="20" t="s">
        <v>1</v>
      </c>
      <c r="B36" s="31">
        <f>SUM(B27:B35)</f>
        <v>0</v>
      </c>
      <c r="C36" s="37">
        <f>SUM(C27:C35)</f>
        <v>0</v>
      </c>
      <c r="D36" s="37">
        <f>SUM(D27:D35)</f>
        <v>0</v>
      </c>
      <c r="E36" s="37">
        <f>SUM(E27:E35)</f>
        <v>0</v>
      </c>
      <c r="F36" s="31">
        <f t="shared" si="0"/>
        <v>0</v>
      </c>
      <c r="G36" s="33">
        <f>SUM(G27:G35)</f>
        <v>0</v>
      </c>
    </row>
    <row r="37" spans="1:7" ht="18" x14ac:dyDescent="0.25">
      <c r="A37" s="315"/>
      <c r="B37" s="315"/>
      <c r="C37" s="315"/>
      <c r="D37" s="315"/>
      <c r="E37" s="315"/>
      <c r="F37" s="315"/>
      <c r="G37" s="315"/>
    </row>
    <row r="38" spans="1:7" ht="18" x14ac:dyDescent="0.25">
      <c r="A38" s="301" t="s">
        <v>20</v>
      </c>
      <c r="B38" s="301"/>
      <c r="C38" s="301"/>
      <c r="D38" s="301"/>
      <c r="E38" s="301"/>
      <c r="F38" s="301"/>
      <c r="G38" s="301"/>
    </row>
  </sheetData>
  <mergeCells count="26">
    <mergeCell ref="A37:G37"/>
    <mergeCell ref="A38:G38"/>
    <mergeCell ref="A22:G22"/>
    <mergeCell ref="A23:G23"/>
    <mergeCell ref="A24:G24"/>
    <mergeCell ref="A25:F25"/>
    <mergeCell ref="A16:A19"/>
    <mergeCell ref="B16:G19"/>
    <mergeCell ref="B20:G20"/>
    <mergeCell ref="A21:G21"/>
    <mergeCell ref="B12:E12"/>
    <mergeCell ref="B13:E13"/>
    <mergeCell ref="B14:E14"/>
    <mergeCell ref="B15:E15"/>
    <mergeCell ref="A9:G9"/>
    <mergeCell ref="B10:E10"/>
    <mergeCell ref="B11:E11"/>
    <mergeCell ref="A5:G5"/>
    <mergeCell ref="B6:E6"/>
    <mergeCell ref="F6:G6"/>
    <mergeCell ref="A7:G7"/>
    <mergeCell ref="A1:G1"/>
    <mergeCell ref="A2:G2"/>
    <mergeCell ref="A3:G3"/>
    <mergeCell ref="A4:G4"/>
    <mergeCell ref="A8:G8"/>
  </mergeCells>
  <phoneticPr fontId="0" type="noConversion"/>
  <hyperlinks>
    <hyperlink ref="A23:G23" location="'Order Form'!A1" display="Back to Order Form" xr:uid="{00000000-0004-0000-3A00-000000000000}"/>
    <hyperlink ref="F6:G6" r:id="rId1" display="Email" xr:uid="{00000000-0004-0000-3A00-000001000000}"/>
    <hyperlink ref="A8" r:id="rId2" display="=@NOW()" xr:uid="{00000000-0004-0000-3A00-000002000000}"/>
  </hyperlinks>
  <pageMargins left="0.75" right="0.75" top="1" bottom="1" header="0.5" footer="0.5"/>
  <pageSetup scale="69" fitToHeight="2" orientation="landscape" horizontalDpi="4294967293" verticalDpi="0" r:id="rId3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4">
    <pageSetUpPr fitToPage="1"/>
  </sheetPr>
  <dimension ref="A1:H34"/>
  <sheetViews>
    <sheetView showZeros="0" topLeftCell="A16" workbookViewId="0">
      <selection activeCell="H26" sqref="H26"/>
    </sheetView>
  </sheetViews>
  <sheetFormatPr defaultRowHeight="12.75" x14ac:dyDescent="0.2"/>
  <cols>
    <col min="1" max="1" width="61.7109375" customWidth="1"/>
    <col min="2" max="2" width="12.140625" customWidth="1"/>
    <col min="6" max="6" width="21" customWidth="1"/>
    <col min="7" max="7" width="15.85546875" customWidth="1"/>
    <col min="8" max="8" width="37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482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95">
        <f ca="1">NOW()</f>
        <v>44848.553672685186</v>
      </c>
      <c r="B8" s="374"/>
      <c r="C8" s="374"/>
      <c r="D8" s="374"/>
      <c r="E8" s="374"/>
      <c r="F8" s="374"/>
      <c r="G8" s="374"/>
      <c r="H8" s="374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680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G32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H32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2.5</v>
      </c>
    </row>
    <row r="26" spans="1:8" ht="18" x14ac:dyDescent="0.25">
      <c r="A26" s="4" t="s">
        <v>702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 t="s">
        <v>15</v>
      </c>
      <c r="H26" s="7" t="s">
        <v>16</v>
      </c>
    </row>
    <row r="27" spans="1:8" ht="18" x14ac:dyDescent="0.25">
      <c r="A27" s="93" t="s">
        <v>524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37">
        <f t="shared" ref="G27:G32" si="0">SUM(B27:F27)</f>
        <v>0</v>
      </c>
      <c r="H27" s="49">
        <f>G27*$H$25</f>
        <v>0</v>
      </c>
    </row>
    <row r="28" spans="1:8" ht="18" x14ac:dyDescent="0.25">
      <c r="A28" s="73" t="s">
        <v>478</v>
      </c>
      <c r="B28" s="29">
        <v>0</v>
      </c>
      <c r="C28" s="29"/>
      <c r="D28" s="29"/>
      <c r="E28" s="29"/>
      <c r="F28" s="29"/>
      <c r="G28" s="37">
        <f t="shared" si="0"/>
        <v>0</v>
      </c>
      <c r="H28" s="49">
        <f>G28*$H$25</f>
        <v>0</v>
      </c>
    </row>
    <row r="29" spans="1:8" ht="18" x14ac:dyDescent="0.25">
      <c r="A29" s="73" t="s">
        <v>479</v>
      </c>
      <c r="B29" s="29">
        <v>0</v>
      </c>
      <c r="C29" s="29"/>
      <c r="D29" s="29"/>
      <c r="E29" s="29"/>
      <c r="F29" s="29"/>
      <c r="G29" s="37">
        <f t="shared" si="0"/>
        <v>0</v>
      </c>
      <c r="H29" s="49">
        <f>G29*$H$25</f>
        <v>0</v>
      </c>
    </row>
    <row r="30" spans="1:8" ht="18" x14ac:dyDescent="0.25">
      <c r="A30" s="73" t="s">
        <v>480</v>
      </c>
      <c r="B30" s="29">
        <v>0</v>
      </c>
      <c r="C30" s="29"/>
      <c r="D30" s="29"/>
      <c r="E30" s="29"/>
      <c r="F30" s="29"/>
      <c r="G30" s="37">
        <f t="shared" si="0"/>
        <v>0</v>
      </c>
      <c r="H30" s="49">
        <f>G30*$H$25</f>
        <v>0</v>
      </c>
    </row>
    <row r="31" spans="1:8" ht="18" x14ac:dyDescent="0.25">
      <c r="A31" s="73" t="s">
        <v>481</v>
      </c>
      <c r="B31" s="29"/>
      <c r="C31" s="29"/>
      <c r="D31" s="29"/>
      <c r="E31" s="29"/>
      <c r="F31" s="29"/>
      <c r="G31" s="37">
        <f t="shared" si="0"/>
        <v>0</v>
      </c>
      <c r="H31" s="49">
        <f>G31*$H$25</f>
        <v>0</v>
      </c>
    </row>
    <row r="32" spans="1:8" ht="18" x14ac:dyDescent="0.25">
      <c r="A32" s="20" t="s">
        <v>1</v>
      </c>
      <c r="B32" s="31">
        <f>SUM(B27:B31)</f>
        <v>0</v>
      </c>
      <c r="C32" s="37">
        <f>SUM(C27:C31)</f>
        <v>0</v>
      </c>
      <c r="D32" s="37">
        <f>SUM(D27:D31)</f>
        <v>0</v>
      </c>
      <c r="E32" s="37">
        <f>SUM(E27:E31)</f>
        <v>0</v>
      </c>
      <c r="F32" s="37">
        <f>SUM(F27:F31)</f>
        <v>0</v>
      </c>
      <c r="G32" s="31">
        <f t="shared" si="0"/>
        <v>0</v>
      </c>
      <c r="H32" s="33">
        <f>SUM(H27:H31)</f>
        <v>0</v>
      </c>
    </row>
    <row r="33" spans="1:8" ht="18" x14ac:dyDescent="0.25">
      <c r="A33" s="315"/>
      <c r="B33" s="315"/>
      <c r="C33" s="315"/>
      <c r="D33" s="315"/>
      <c r="E33" s="315"/>
      <c r="F33" s="315"/>
      <c r="G33" s="315"/>
      <c r="H33" s="315"/>
    </row>
    <row r="34" spans="1:8" ht="18" x14ac:dyDescent="0.25">
      <c r="A34" s="301" t="s">
        <v>20</v>
      </c>
      <c r="B34" s="301"/>
      <c r="C34" s="301"/>
      <c r="D34" s="301"/>
      <c r="E34" s="301"/>
      <c r="F34" s="301"/>
      <c r="G34" s="301"/>
      <c r="H34" s="301"/>
    </row>
  </sheetData>
  <mergeCells count="26">
    <mergeCell ref="B6:F6"/>
    <mergeCell ref="G6:H6"/>
    <mergeCell ref="A1:H1"/>
    <mergeCell ref="A2:H2"/>
    <mergeCell ref="A3:H3"/>
    <mergeCell ref="A4:H4"/>
    <mergeCell ref="A5:H5"/>
    <mergeCell ref="B20:H20"/>
    <mergeCell ref="A7:H7"/>
    <mergeCell ref="A8:H8"/>
    <mergeCell ref="A9:H9"/>
    <mergeCell ref="B10:F10"/>
    <mergeCell ref="B11:F11"/>
    <mergeCell ref="B12:F12"/>
    <mergeCell ref="B13:F13"/>
    <mergeCell ref="B14:F14"/>
    <mergeCell ref="B15:F15"/>
    <mergeCell ref="A16:A19"/>
    <mergeCell ref="B16:H19"/>
    <mergeCell ref="A34:H34"/>
    <mergeCell ref="A21:H21"/>
    <mergeCell ref="A22:H22"/>
    <mergeCell ref="A23:H23"/>
    <mergeCell ref="A24:H24"/>
    <mergeCell ref="A25:G25"/>
    <mergeCell ref="A33:H33"/>
  </mergeCells>
  <phoneticPr fontId="0" type="noConversion"/>
  <hyperlinks>
    <hyperlink ref="A23:H23" location="'Order Form'!A1" display="Back to Order Form" xr:uid="{00000000-0004-0000-3B00-000000000000}"/>
    <hyperlink ref="G6:H6" r:id="rId1" display="Email" xr:uid="{00000000-0004-0000-3B00-000001000000}"/>
    <hyperlink ref="A8" r:id="rId2" display="=@NOW()" xr:uid="{00000000-0004-0000-3B00-000002000000}"/>
    <hyperlink ref="A27" r:id="rId3" xr:uid="{00000000-0004-0000-3B00-000003000000}"/>
  </hyperlinks>
  <pageMargins left="0.75" right="0.75" top="1" bottom="1" header="0.5" footer="0.5"/>
  <pageSetup scale="70" fitToHeight="2" orientation="landscape" horizontalDpi="4294967293" verticalDpi="0" r:id="rId4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55">
    <pageSetUpPr fitToPage="1"/>
  </sheetPr>
  <dimension ref="A1:H60"/>
  <sheetViews>
    <sheetView showZeros="0" topLeftCell="A24" workbookViewId="0">
      <selection activeCell="H26" sqref="H26"/>
    </sheetView>
  </sheetViews>
  <sheetFormatPr defaultRowHeight="12.75" x14ac:dyDescent="0.2"/>
  <cols>
    <col min="1" max="1" width="61.7109375" customWidth="1"/>
    <col min="2" max="2" width="12.140625" customWidth="1"/>
    <col min="6" max="6" width="20.28515625" customWidth="1"/>
    <col min="7" max="7" width="15.85546875" customWidth="1"/>
    <col min="8" max="8" width="38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61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680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G58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H58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2.5</v>
      </c>
    </row>
    <row r="26" spans="1:8" ht="18" x14ac:dyDescent="0.25">
      <c r="A26" s="4" t="s">
        <v>61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 t="s">
        <v>15</v>
      </c>
      <c r="H26" s="7" t="s">
        <v>16</v>
      </c>
    </row>
    <row r="27" spans="1:8" ht="18" x14ac:dyDescent="0.25">
      <c r="A27" s="13" t="s">
        <v>484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37">
        <f>SUM(B27:F27)</f>
        <v>0</v>
      </c>
      <c r="H27" s="49">
        <f>G27*$H$25</f>
        <v>0</v>
      </c>
    </row>
    <row r="28" spans="1:8" ht="18" x14ac:dyDescent="0.25">
      <c r="A28" s="13" t="s">
        <v>485</v>
      </c>
      <c r="B28" s="29"/>
      <c r="C28" s="29"/>
      <c r="D28" s="29"/>
      <c r="E28" s="29"/>
      <c r="F28" s="29"/>
      <c r="G28" s="37"/>
      <c r="H28" s="49"/>
    </row>
    <row r="29" spans="1:8" ht="18" x14ac:dyDescent="0.25">
      <c r="A29" s="13" t="s">
        <v>486</v>
      </c>
      <c r="B29" s="29"/>
      <c r="C29" s="29"/>
      <c r="D29" s="29"/>
      <c r="E29" s="29"/>
      <c r="F29" s="29"/>
      <c r="G29" s="37"/>
      <c r="H29" s="49"/>
    </row>
    <row r="30" spans="1:8" ht="18" x14ac:dyDescent="0.25">
      <c r="A30" s="13" t="s">
        <v>487</v>
      </c>
      <c r="B30" s="29"/>
      <c r="C30" s="29"/>
      <c r="D30" s="29"/>
      <c r="E30" s="29"/>
      <c r="F30" s="29"/>
      <c r="G30" s="37"/>
      <c r="H30" s="49"/>
    </row>
    <row r="31" spans="1:8" ht="18" x14ac:dyDescent="0.25">
      <c r="A31" s="13" t="s">
        <v>488</v>
      </c>
      <c r="B31" s="29"/>
      <c r="C31" s="29"/>
      <c r="D31" s="29"/>
      <c r="E31" s="29"/>
      <c r="F31" s="29"/>
      <c r="G31" s="37"/>
      <c r="H31" s="49"/>
    </row>
    <row r="32" spans="1:8" ht="18" x14ac:dyDescent="0.25">
      <c r="A32" s="13" t="s">
        <v>489</v>
      </c>
      <c r="B32" s="29"/>
      <c r="C32" s="29"/>
      <c r="D32" s="29"/>
      <c r="E32" s="29"/>
      <c r="F32" s="29"/>
      <c r="G32" s="37"/>
      <c r="H32" s="49"/>
    </row>
    <row r="33" spans="1:8" ht="18" x14ac:dyDescent="0.25">
      <c r="A33" s="13" t="s">
        <v>490</v>
      </c>
      <c r="B33" s="29"/>
      <c r="C33" s="29"/>
      <c r="D33" s="29"/>
      <c r="E33" s="29"/>
      <c r="F33" s="29"/>
      <c r="G33" s="37"/>
      <c r="H33" s="49"/>
    </row>
    <row r="34" spans="1:8" ht="18" x14ac:dyDescent="0.25">
      <c r="A34" s="13" t="s">
        <v>491</v>
      </c>
      <c r="B34" s="29"/>
      <c r="C34" s="29"/>
      <c r="D34" s="29"/>
      <c r="E34" s="29"/>
      <c r="F34" s="29"/>
      <c r="G34" s="37"/>
      <c r="H34" s="49"/>
    </row>
    <row r="35" spans="1:8" ht="18" x14ac:dyDescent="0.25">
      <c r="A35" s="13" t="s">
        <v>492</v>
      </c>
      <c r="B35" s="29"/>
      <c r="C35" s="29"/>
      <c r="D35" s="29"/>
      <c r="E35" s="29"/>
      <c r="F35" s="29"/>
      <c r="G35" s="37"/>
      <c r="H35" s="49"/>
    </row>
    <row r="36" spans="1:8" ht="18" x14ac:dyDescent="0.25">
      <c r="A36" s="13" t="s">
        <v>493</v>
      </c>
      <c r="B36" s="29"/>
      <c r="C36" s="29"/>
      <c r="D36" s="29"/>
      <c r="E36" s="29"/>
      <c r="F36" s="29"/>
      <c r="G36" s="37"/>
      <c r="H36" s="49"/>
    </row>
    <row r="37" spans="1:8" ht="18" x14ac:dyDescent="0.25">
      <c r="A37" s="13" t="s">
        <v>494</v>
      </c>
      <c r="B37" s="29"/>
      <c r="C37" s="29"/>
      <c r="D37" s="29"/>
      <c r="E37" s="29"/>
      <c r="F37" s="29"/>
      <c r="G37" s="37"/>
      <c r="H37" s="49"/>
    </row>
    <row r="38" spans="1:8" ht="18" x14ac:dyDescent="0.25">
      <c r="A38" s="13" t="s">
        <v>495</v>
      </c>
      <c r="B38" s="29"/>
      <c r="C38" s="29"/>
      <c r="D38" s="29"/>
      <c r="E38" s="29"/>
      <c r="F38" s="29"/>
      <c r="G38" s="37"/>
      <c r="H38" s="49"/>
    </row>
    <row r="39" spans="1:8" ht="18" x14ac:dyDescent="0.25">
      <c r="A39" s="13" t="s">
        <v>496</v>
      </c>
      <c r="B39" s="29"/>
      <c r="C39" s="29"/>
      <c r="D39" s="29"/>
      <c r="E39" s="29"/>
      <c r="F39" s="29"/>
      <c r="G39" s="37"/>
      <c r="H39" s="49"/>
    </row>
    <row r="40" spans="1:8" ht="18" x14ac:dyDescent="0.25">
      <c r="A40" s="13" t="s">
        <v>497</v>
      </c>
      <c r="B40" s="29"/>
      <c r="C40" s="29"/>
      <c r="D40" s="29"/>
      <c r="E40" s="29"/>
      <c r="F40" s="29"/>
      <c r="G40" s="37"/>
      <c r="H40" s="49"/>
    </row>
    <row r="41" spans="1:8" ht="18" x14ac:dyDescent="0.25">
      <c r="A41" s="13" t="s">
        <v>498</v>
      </c>
      <c r="B41" s="29"/>
      <c r="C41" s="29"/>
      <c r="D41" s="29"/>
      <c r="E41" s="29"/>
      <c r="F41" s="29"/>
      <c r="G41" s="37"/>
      <c r="H41" s="49"/>
    </row>
    <row r="42" spans="1:8" ht="18" x14ac:dyDescent="0.25">
      <c r="A42" s="13" t="s">
        <v>499</v>
      </c>
      <c r="B42" s="29"/>
      <c r="C42" s="29"/>
      <c r="D42" s="29"/>
      <c r="E42" s="29"/>
      <c r="F42" s="29"/>
      <c r="G42" s="37"/>
      <c r="H42" s="49"/>
    </row>
    <row r="43" spans="1:8" ht="18" x14ac:dyDescent="0.25">
      <c r="A43" s="13" t="s">
        <v>500</v>
      </c>
      <c r="B43" s="29"/>
      <c r="C43" s="29"/>
      <c r="D43" s="29"/>
      <c r="E43" s="29"/>
      <c r="F43" s="29"/>
      <c r="G43" s="37"/>
      <c r="H43" s="49"/>
    </row>
    <row r="44" spans="1:8" ht="18" x14ac:dyDescent="0.25">
      <c r="A44" s="13" t="s">
        <v>501</v>
      </c>
      <c r="B44" s="29"/>
      <c r="C44" s="29"/>
      <c r="D44" s="29"/>
      <c r="E44" s="29"/>
      <c r="F44" s="29"/>
      <c r="G44" s="37"/>
      <c r="H44" s="49"/>
    </row>
    <row r="45" spans="1:8" ht="18" x14ac:dyDescent="0.25">
      <c r="A45" s="13" t="s">
        <v>502</v>
      </c>
      <c r="B45" s="29"/>
      <c r="C45" s="29"/>
      <c r="D45" s="29"/>
      <c r="E45" s="29"/>
      <c r="F45" s="29"/>
      <c r="G45" s="37"/>
      <c r="H45" s="49"/>
    </row>
    <row r="46" spans="1:8" ht="18" x14ac:dyDescent="0.25">
      <c r="A46" s="13" t="s">
        <v>503</v>
      </c>
      <c r="B46" s="29"/>
      <c r="C46" s="29"/>
      <c r="D46" s="29"/>
      <c r="E46" s="29"/>
      <c r="F46" s="29"/>
      <c r="G46" s="37"/>
      <c r="H46" s="49"/>
    </row>
    <row r="47" spans="1:8" ht="18" x14ac:dyDescent="0.25">
      <c r="A47" s="13" t="s">
        <v>504</v>
      </c>
      <c r="B47" s="29"/>
      <c r="C47" s="29"/>
      <c r="D47" s="29"/>
      <c r="E47" s="29"/>
      <c r="F47" s="29"/>
      <c r="G47" s="37"/>
      <c r="H47" s="49"/>
    </row>
    <row r="48" spans="1:8" ht="18" x14ac:dyDescent="0.25">
      <c r="A48" s="13" t="s">
        <v>505</v>
      </c>
      <c r="B48" s="29"/>
      <c r="C48" s="29"/>
      <c r="D48" s="29"/>
      <c r="E48" s="29"/>
      <c r="F48" s="29"/>
      <c r="G48" s="37"/>
      <c r="H48" s="49"/>
    </row>
    <row r="49" spans="1:8" ht="18" x14ac:dyDescent="0.25">
      <c r="A49" s="13" t="s">
        <v>506</v>
      </c>
      <c r="B49" s="29"/>
      <c r="C49" s="29"/>
      <c r="D49" s="29"/>
      <c r="E49" s="29"/>
      <c r="F49" s="29"/>
      <c r="G49" s="37"/>
      <c r="H49" s="49"/>
    </row>
    <row r="50" spans="1:8" ht="18" x14ac:dyDescent="0.25">
      <c r="A50" s="13" t="s">
        <v>507</v>
      </c>
      <c r="B50" s="29"/>
      <c r="C50" s="29"/>
      <c r="D50" s="29"/>
      <c r="E50" s="29"/>
      <c r="F50" s="29"/>
      <c r="G50" s="37"/>
      <c r="H50" s="49"/>
    </row>
    <row r="51" spans="1:8" ht="18" x14ac:dyDescent="0.25">
      <c r="A51" s="13" t="s">
        <v>508</v>
      </c>
      <c r="B51" s="29"/>
      <c r="C51" s="29"/>
      <c r="D51" s="29"/>
      <c r="E51" s="29"/>
      <c r="F51" s="29"/>
      <c r="G51" s="37"/>
      <c r="H51" s="49"/>
    </row>
    <row r="52" spans="1:8" ht="18" x14ac:dyDescent="0.25">
      <c r="A52" s="13" t="s">
        <v>509</v>
      </c>
      <c r="B52" s="29"/>
      <c r="C52" s="29"/>
      <c r="D52" s="29"/>
      <c r="E52" s="29"/>
      <c r="F52" s="29"/>
      <c r="G52" s="37"/>
      <c r="H52" s="49"/>
    </row>
    <row r="53" spans="1:8" ht="18" x14ac:dyDescent="0.25">
      <c r="A53" s="13" t="s">
        <v>510</v>
      </c>
      <c r="B53" s="29"/>
      <c r="C53" s="29"/>
      <c r="D53" s="29"/>
      <c r="E53" s="29"/>
      <c r="F53" s="29"/>
      <c r="G53" s="37"/>
      <c r="H53" s="49"/>
    </row>
    <row r="54" spans="1:8" ht="18" x14ac:dyDescent="0.25">
      <c r="A54" s="13" t="s">
        <v>511</v>
      </c>
      <c r="B54" s="29"/>
      <c r="C54" s="29"/>
      <c r="D54" s="29"/>
      <c r="E54" s="29"/>
      <c r="F54" s="29"/>
      <c r="G54" s="37"/>
      <c r="H54" s="49"/>
    </row>
    <row r="55" spans="1:8" ht="18" x14ac:dyDescent="0.25">
      <c r="A55" s="13" t="s">
        <v>512</v>
      </c>
      <c r="B55" s="29"/>
      <c r="C55" s="29"/>
      <c r="D55" s="29"/>
      <c r="E55" s="29"/>
      <c r="F55" s="29"/>
      <c r="G55" s="37"/>
      <c r="H55" s="49"/>
    </row>
    <row r="56" spans="1:8" ht="18" x14ac:dyDescent="0.25">
      <c r="A56" s="13" t="s">
        <v>513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37"/>
      <c r="H56" s="49"/>
    </row>
    <row r="57" spans="1:8" ht="18" x14ac:dyDescent="0.25">
      <c r="A57" s="13"/>
      <c r="B57" s="29"/>
      <c r="C57" s="29"/>
      <c r="D57" s="29"/>
      <c r="E57" s="29"/>
      <c r="F57" s="29"/>
      <c r="G57" s="37"/>
      <c r="H57" s="49"/>
    </row>
    <row r="58" spans="1:8" ht="18" x14ac:dyDescent="0.25">
      <c r="A58" s="20" t="s">
        <v>1</v>
      </c>
      <c r="B58" s="31">
        <f t="shared" ref="B58:H58" si="0">SUM(B27:B57)</f>
        <v>0</v>
      </c>
      <c r="C58" s="37">
        <f t="shared" si="0"/>
        <v>0</v>
      </c>
      <c r="D58" s="37">
        <f t="shared" si="0"/>
        <v>0</v>
      </c>
      <c r="E58" s="37">
        <f t="shared" si="0"/>
        <v>0</v>
      </c>
      <c r="F58" s="37">
        <f t="shared" si="0"/>
        <v>0</v>
      </c>
      <c r="G58" s="31">
        <f t="shared" si="0"/>
        <v>0</v>
      </c>
      <c r="H58" s="33">
        <f t="shared" si="0"/>
        <v>0</v>
      </c>
    </row>
    <row r="59" spans="1:8" ht="18" x14ac:dyDescent="0.25">
      <c r="A59" s="315"/>
      <c r="B59" s="315"/>
      <c r="C59" s="315"/>
      <c r="D59" s="315"/>
      <c r="E59" s="315"/>
      <c r="F59" s="315"/>
      <c r="G59" s="315"/>
      <c r="H59" s="315"/>
    </row>
    <row r="60" spans="1:8" ht="18" x14ac:dyDescent="0.25">
      <c r="A60" s="301" t="s">
        <v>20</v>
      </c>
      <c r="B60" s="301"/>
      <c r="C60" s="301"/>
      <c r="D60" s="301"/>
      <c r="E60" s="301"/>
      <c r="F60" s="301"/>
      <c r="G60" s="301"/>
      <c r="H60" s="301"/>
    </row>
  </sheetData>
  <mergeCells count="26">
    <mergeCell ref="B6:F6"/>
    <mergeCell ref="G6:H6"/>
    <mergeCell ref="A1:H1"/>
    <mergeCell ref="A2:H2"/>
    <mergeCell ref="A3:H3"/>
    <mergeCell ref="A4:H4"/>
    <mergeCell ref="A5:H5"/>
    <mergeCell ref="B20:H20"/>
    <mergeCell ref="A7:H7"/>
    <mergeCell ref="A8:H8"/>
    <mergeCell ref="A9:H9"/>
    <mergeCell ref="B10:F10"/>
    <mergeCell ref="B11:F11"/>
    <mergeCell ref="B12:F12"/>
    <mergeCell ref="B13:F13"/>
    <mergeCell ref="B14:F14"/>
    <mergeCell ref="B15:F15"/>
    <mergeCell ref="A16:A19"/>
    <mergeCell ref="B16:H19"/>
    <mergeCell ref="A60:H60"/>
    <mergeCell ref="A21:H21"/>
    <mergeCell ref="A22:H22"/>
    <mergeCell ref="A23:H23"/>
    <mergeCell ref="A24:H24"/>
    <mergeCell ref="A25:G25"/>
    <mergeCell ref="A59:H59"/>
  </mergeCells>
  <phoneticPr fontId="0" type="noConversion"/>
  <hyperlinks>
    <hyperlink ref="A23:H23" location="'Order Form'!A1" display="Back to Order Form" xr:uid="{00000000-0004-0000-3C00-000000000000}"/>
    <hyperlink ref="G6:H6" r:id="rId1" display="Email" xr:uid="{00000000-0004-0000-3C00-000001000000}"/>
    <hyperlink ref="A8" r:id="rId2" display="=@NOW()" xr:uid="{00000000-0004-0000-3C00-000002000000}"/>
  </hyperlinks>
  <pageMargins left="0.75" right="0.75" top="1" bottom="1" header="0.5" footer="0.5"/>
  <pageSetup scale="70" fitToHeight="2" orientation="landscape" horizontalDpi="4294967293" verticalDpi="0" r:id="rId3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56">
    <pageSetUpPr fitToPage="1"/>
  </sheetPr>
  <dimension ref="A1:H47"/>
  <sheetViews>
    <sheetView showZeros="0" topLeftCell="A10" workbookViewId="0">
      <selection activeCell="H25" sqref="H25"/>
    </sheetView>
  </sheetViews>
  <sheetFormatPr defaultRowHeight="12.75" x14ac:dyDescent="0.2"/>
  <cols>
    <col min="1" max="1" width="61.7109375" customWidth="1"/>
    <col min="2" max="2" width="12.140625" customWidth="1"/>
    <col min="6" max="6" width="21.5703125" customWidth="1"/>
    <col min="7" max="7" width="15.85546875" customWidth="1"/>
    <col min="8" max="8" width="37.4257812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525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66">
        <f ca="1">NOW()</f>
        <v>44848.553672685186</v>
      </c>
      <c r="B8" s="374"/>
      <c r="C8" s="374"/>
      <c r="D8" s="374"/>
      <c r="E8" s="374"/>
      <c r="F8" s="374"/>
      <c r="G8" s="374"/>
      <c r="H8" s="374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680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G45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H45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2</v>
      </c>
    </row>
    <row r="26" spans="1:8" ht="18" x14ac:dyDescent="0.25">
      <c r="A26" s="4" t="s">
        <v>703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 t="s">
        <v>15</v>
      </c>
      <c r="H26" s="7" t="s">
        <v>16</v>
      </c>
    </row>
    <row r="27" spans="1:8" s="125" customFormat="1" ht="18" x14ac:dyDescent="0.25">
      <c r="A27" s="13" t="s">
        <v>748</v>
      </c>
      <c r="B27" s="12"/>
      <c r="C27" s="12"/>
      <c r="D27" s="12"/>
      <c r="E27" s="12"/>
      <c r="F27" s="12"/>
      <c r="G27" s="12"/>
      <c r="H27" s="114"/>
    </row>
    <row r="28" spans="1:8" ht="18" x14ac:dyDescent="0.25">
      <c r="A28" s="13" t="s">
        <v>514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37">
        <f>SUM(B28:F28)</f>
        <v>0</v>
      </c>
      <c r="H28" s="49">
        <f>G28*$H$25</f>
        <v>0</v>
      </c>
    </row>
    <row r="29" spans="1:8" ht="18" x14ac:dyDescent="0.25">
      <c r="A29" s="13" t="s">
        <v>515</v>
      </c>
      <c r="B29" s="29">
        <v>0</v>
      </c>
      <c r="C29" s="29"/>
      <c r="D29" s="29"/>
      <c r="E29" s="29"/>
      <c r="F29" s="29"/>
      <c r="G29" s="37">
        <f t="shared" ref="G29:G44" si="0">SUM(B29:F29)</f>
        <v>0</v>
      </c>
      <c r="H29" s="49">
        <f t="shared" ref="H29:H44" si="1">G29*$H$25</f>
        <v>0</v>
      </c>
    </row>
    <row r="30" spans="1:8" ht="18" x14ac:dyDescent="0.25">
      <c r="A30" s="13" t="s">
        <v>514</v>
      </c>
      <c r="B30" s="29">
        <v>0</v>
      </c>
      <c r="C30" s="29"/>
      <c r="D30" s="29"/>
      <c r="E30" s="29"/>
      <c r="F30" s="29"/>
      <c r="G30" s="37">
        <f t="shared" si="0"/>
        <v>0</v>
      </c>
      <c r="H30" s="49">
        <f t="shared" si="1"/>
        <v>0</v>
      </c>
    </row>
    <row r="31" spans="1:8" ht="18" x14ac:dyDescent="0.25">
      <c r="A31" s="13" t="s">
        <v>516</v>
      </c>
      <c r="B31" s="29">
        <v>0</v>
      </c>
      <c r="C31" s="29"/>
      <c r="D31" s="29"/>
      <c r="E31" s="29"/>
      <c r="F31" s="29"/>
      <c r="G31" s="37">
        <f t="shared" si="0"/>
        <v>0</v>
      </c>
      <c r="H31" s="49">
        <f t="shared" si="1"/>
        <v>0</v>
      </c>
    </row>
    <row r="32" spans="1:8" ht="18" x14ac:dyDescent="0.25">
      <c r="A32" s="13" t="s">
        <v>517</v>
      </c>
      <c r="B32" s="29">
        <v>0</v>
      </c>
      <c r="C32" s="29"/>
      <c r="D32" s="29"/>
      <c r="E32" s="29"/>
      <c r="F32" s="29"/>
      <c r="G32" s="37">
        <f t="shared" si="0"/>
        <v>0</v>
      </c>
      <c r="H32" s="49">
        <f t="shared" si="1"/>
        <v>0</v>
      </c>
    </row>
    <row r="33" spans="1:8" ht="18" x14ac:dyDescent="0.25">
      <c r="A33" s="13" t="s">
        <v>518</v>
      </c>
      <c r="B33" s="29">
        <v>0</v>
      </c>
      <c r="C33" s="29"/>
      <c r="D33" s="29"/>
      <c r="E33" s="29"/>
      <c r="F33" s="29"/>
      <c r="G33" s="37">
        <f t="shared" si="0"/>
        <v>0</v>
      </c>
      <c r="H33" s="49">
        <f t="shared" si="1"/>
        <v>0</v>
      </c>
    </row>
    <row r="34" spans="1:8" ht="18" x14ac:dyDescent="0.25">
      <c r="A34" s="13" t="s">
        <v>519</v>
      </c>
      <c r="B34" s="29">
        <v>0</v>
      </c>
      <c r="C34" s="29"/>
      <c r="D34" s="29"/>
      <c r="E34" s="29"/>
      <c r="F34" s="29"/>
      <c r="G34" s="37">
        <f t="shared" si="0"/>
        <v>0</v>
      </c>
      <c r="H34" s="49">
        <f t="shared" si="1"/>
        <v>0</v>
      </c>
    </row>
    <row r="35" spans="1:8" ht="18" x14ac:dyDescent="0.25">
      <c r="A35" s="13" t="s">
        <v>520</v>
      </c>
      <c r="B35" s="29">
        <v>0</v>
      </c>
      <c r="C35" s="29"/>
      <c r="D35" s="29"/>
      <c r="E35" s="29"/>
      <c r="F35" s="29"/>
      <c r="G35" s="37">
        <f t="shared" si="0"/>
        <v>0</v>
      </c>
      <c r="H35" s="49">
        <f t="shared" si="1"/>
        <v>0</v>
      </c>
    </row>
    <row r="36" spans="1:8" ht="18" x14ac:dyDescent="0.25">
      <c r="A36" s="13" t="s">
        <v>521</v>
      </c>
      <c r="B36" s="29">
        <v>0</v>
      </c>
      <c r="C36" s="29"/>
      <c r="D36" s="29"/>
      <c r="E36" s="29"/>
      <c r="F36" s="29"/>
      <c r="G36" s="37">
        <f t="shared" si="0"/>
        <v>0</v>
      </c>
      <c r="H36" s="49">
        <f t="shared" si="1"/>
        <v>0</v>
      </c>
    </row>
    <row r="37" spans="1:8" ht="18" x14ac:dyDescent="0.25">
      <c r="A37" s="13" t="s">
        <v>522</v>
      </c>
      <c r="B37" s="29">
        <v>0</v>
      </c>
      <c r="C37" s="29"/>
      <c r="D37" s="29"/>
      <c r="E37" s="29"/>
      <c r="F37" s="29"/>
      <c r="G37" s="37">
        <f t="shared" si="0"/>
        <v>0</v>
      </c>
      <c r="H37" s="49">
        <f t="shared" si="1"/>
        <v>0</v>
      </c>
    </row>
    <row r="38" spans="1:8" ht="18" x14ac:dyDescent="0.25">
      <c r="A38" s="13" t="s">
        <v>523</v>
      </c>
      <c r="B38" s="29">
        <v>0</v>
      </c>
      <c r="C38" s="29">
        <v>0</v>
      </c>
      <c r="D38" s="29"/>
      <c r="E38" s="29"/>
      <c r="F38" s="29"/>
      <c r="G38" s="37">
        <f t="shared" si="0"/>
        <v>0</v>
      </c>
      <c r="H38" s="49">
        <f t="shared" si="1"/>
        <v>0</v>
      </c>
    </row>
    <row r="39" spans="1:8" ht="18" x14ac:dyDescent="0.25">
      <c r="A39" s="13" t="s">
        <v>524</v>
      </c>
      <c r="B39" s="29">
        <v>0</v>
      </c>
      <c r="C39" s="29"/>
      <c r="D39" s="29"/>
      <c r="E39" s="29"/>
      <c r="F39" s="29"/>
      <c r="G39" s="37">
        <f t="shared" si="0"/>
        <v>0</v>
      </c>
      <c r="H39" s="49">
        <f t="shared" si="1"/>
        <v>0</v>
      </c>
    </row>
    <row r="40" spans="1:8" ht="18" x14ac:dyDescent="0.25">
      <c r="A40" s="13" t="s">
        <v>478</v>
      </c>
      <c r="B40" s="29">
        <v>0</v>
      </c>
      <c r="C40" s="29"/>
      <c r="D40" s="29"/>
      <c r="E40" s="29"/>
      <c r="F40" s="29"/>
      <c r="G40" s="37">
        <f t="shared" si="0"/>
        <v>0</v>
      </c>
      <c r="H40" s="49">
        <f t="shared" si="1"/>
        <v>0</v>
      </c>
    </row>
    <row r="41" spans="1:8" ht="18" x14ac:dyDescent="0.25">
      <c r="A41" s="13" t="s">
        <v>479</v>
      </c>
      <c r="B41" s="29">
        <v>0</v>
      </c>
      <c r="C41" s="29"/>
      <c r="D41" s="29"/>
      <c r="E41" s="29"/>
      <c r="F41" s="29"/>
      <c r="G41" s="37">
        <f t="shared" si="0"/>
        <v>0</v>
      </c>
      <c r="H41" s="49">
        <f t="shared" si="1"/>
        <v>0</v>
      </c>
    </row>
    <row r="42" spans="1:8" ht="18" x14ac:dyDescent="0.25">
      <c r="A42" s="13" t="s">
        <v>480</v>
      </c>
      <c r="B42" s="29">
        <v>0</v>
      </c>
      <c r="C42" s="29"/>
      <c r="D42" s="29"/>
      <c r="E42" s="29"/>
      <c r="F42" s="29"/>
      <c r="G42" s="37">
        <f t="shared" si="0"/>
        <v>0</v>
      </c>
      <c r="H42" s="49">
        <f t="shared" si="1"/>
        <v>0</v>
      </c>
    </row>
    <row r="43" spans="1:8" ht="18" x14ac:dyDescent="0.25">
      <c r="A43" s="13" t="s">
        <v>481</v>
      </c>
      <c r="B43" s="29">
        <v>0</v>
      </c>
      <c r="C43" s="29"/>
      <c r="D43" s="29"/>
      <c r="E43" s="29"/>
      <c r="F43" s="29"/>
      <c r="G43" s="37">
        <f t="shared" si="0"/>
        <v>0</v>
      </c>
      <c r="H43" s="49">
        <f t="shared" si="1"/>
        <v>0</v>
      </c>
    </row>
    <row r="44" spans="1:8" ht="18" x14ac:dyDescent="0.25">
      <c r="A44" s="13"/>
      <c r="B44" s="29"/>
      <c r="C44" s="29"/>
      <c r="D44" s="29"/>
      <c r="E44" s="29"/>
      <c r="F44" s="29"/>
      <c r="G44" s="37">
        <f t="shared" si="0"/>
        <v>0</v>
      </c>
      <c r="H44" s="49">
        <f t="shared" si="1"/>
        <v>0</v>
      </c>
    </row>
    <row r="45" spans="1:8" ht="18" x14ac:dyDescent="0.25">
      <c r="A45" s="20" t="s">
        <v>1</v>
      </c>
      <c r="B45" s="31">
        <f t="shared" ref="B45:H45" si="2">SUM(B28:B44)</f>
        <v>0</v>
      </c>
      <c r="C45" s="37">
        <f t="shared" si="2"/>
        <v>0</v>
      </c>
      <c r="D45" s="37">
        <f t="shared" si="2"/>
        <v>0</v>
      </c>
      <c r="E45" s="37">
        <f t="shared" si="2"/>
        <v>0</v>
      </c>
      <c r="F45" s="37">
        <f t="shared" si="2"/>
        <v>0</v>
      </c>
      <c r="G45" s="31">
        <f t="shared" si="2"/>
        <v>0</v>
      </c>
      <c r="H45" s="33">
        <f t="shared" si="2"/>
        <v>0</v>
      </c>
    </row>
    <row r="46" spans="1:8" ht="18" x14ac:dyDescent="0.25">
      <c r="A46" s="315"/>
      <c r="B46" s="315"/>
      <c r="C46" s="315"/>
      <c r="D46" s="315"/>
      <c r="E46" s="315"/>
      <c r="F46" s="315"/>
      <c r="G46" s="315"/>
      <c r="H46" s="315"/>
    </row>
    <row r="47" spans="1:8" ht="18" x14ac:dyDescent="0.25">
      <c r="A47" s="301" t="s">
        <v>20</v>
      </c>
      <c r="B47" s="301"/>
      <c r="C47" s="301"/>
      <c r="D47" s="301"/>
      <c r="E47" s="301"/>
      <c r="F47" s="301"/>
      <c r="G47" s="301"/>
      <c r="H47" s="301"/>
    </row>
  </sheetData>
  <mergeCells count="26">
    <mergeCell ref="A46:H46"/>
    <mergeCell ref="A47:H47"/>
    <mergeCell ref="A22:H22"/>
    <mergeCell ref="A23:H23"/>
    <mergeCell ref="A24:H24"/>
    <mergeCell ref="A25:G25"/>
    <mergeCell ref="A16:A19"/>
    <mergeCell ref="B16:H19"/>
    <mergeCell ref="B20:H20"/>
    <mergeCell ref="A21:H21"/>
    <mergeCell ref="B12:F12"/>
    <mergeCell ref="B13:F13"/>
    <mergeCell ref="B14:F14"/>
    <mergeCell ref="B15:F15"/>
    <mergeCell ref="A9:H9"/>
    <mergeCell ref="B10:F10"/>
    <mergeCell ref="B11:F11"/>
    <mergeCell ref="A5:H5"/>
    <mergeCell ref="B6:F6"/>
    <mergeCell ref="G6:H6"/>
    <mergeCell ref="A7:H7"/>
    <mergeCell ref="A1:H1"/>
    <mergeCell ref="A2:H2"/>
    <mergeCell ref="A3:H3"/>
    <mergeCell ref="A4:H4"/>
    <mergeCell ref="A8:H8"/>
  </mergeCells>
  <phoneticPr fontId="0" type="noConversion"/>
  <hyperlinks>
    <hyperlink ref="A23:H23" location="'Order Form'!A1" display="Back to Order Form" xr:uid="{00000000-0004-0000-3D00-000000000000}"/>
    <hyperlink ref="G6:H6" r:id="rId1" display="Email" xr:uid="{00000000-0004-0000-3D00-000001000000}"/>
    <hyperlink ref="A8" r:id="rId2" display="=@NOW()" xr:uid="{00000000-0004-0000-3D00-000002000000}"/>
  </hyperlinks>
  <pageMargins left="0.75" right="0.75" top="1" bottom="1" header="0.5" footer="0.5"/>
  <pageSetup scale="70" fitToHeight="2" orientation="landscape" horizontalDpi="4294967293" verticalDpi="0" r:id="rId3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57">
    <pageSetUpPr fitToPage="1"/>
  </sheetPr>
  <dimension ref="A1:H62"/>
  <sheetViews>
    <sheetView showZeros="0" topLeftCell="A14" workbookViewId="0">
      <selection activeCell="A27" sqref="A27:XFD27"/>
    </sheetView>
  </sheetViews>
  <sheetFormatPr defaultRowHeight="12.75" x14ac:dyDescent="0.2"/>
  <cols>
    <col min="1" max="1" width="49.28515625" customWidth="1"/>
    <col min="2" max="2" width="12.140625" customWidth="1"/>
    <col min="6" max="6" width="20.28515625" customWidth="1"/>
    <col min="7" max="7" width="15.85546875" customWidth="1"/>
    <col min="8" max="8" width="36.710937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63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11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G60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H60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2</v>
      </c>
    </row>
    <row r="26" spans="1:8" ht="18" x14ac:dyDescent="0.25">
      <c r="A26" s="4" t="s">
        <v>63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 t="s">
        <v>15</v>
      </c>
      <c r="H26" s="7" t="s">
        <v>16</v>
      </c>
    </row>
    <row r="27" spans="1:8" ht="18" x14ac:dyDescent="0.25">
      <c r="A27" s="13" t="s">
        <v>100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106">
        <f>SUM(B27:F27)</f>
        <v>0</v>
      </c>
      <c r="H27" s="49">
        <f>G27*$H$25</f>
        <v>0</v>
      </c>
    </row>
    <row r="28" spans="1:8" ht="18" x14ac:dyDescent="0.25">
      <c r="A28" s="13" t="s">
        <v>101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106">
        <f t="shared" ref="G28:G59" si="0">SUM(B28:F28)</f>
        <v>0</v>
      </c>
      <c r="H28" s="49">
        <f t="shared" ref="H28:H59" si="1">G28*$H$25</f>
        <v>0</v>
      </c>
    </row>
    <row r="29" spans="1:8" ht="18" x14ac:dyDescent="0.25">
      <c r="A29" s="13" t="s">
        <v>132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106">
        <f>SUM(B29:F29)</f>
        <v>0</v>
      </c>
      <c r="H29" s="49">
        <f t="shared" si="1"/>
        <v>0</v>
      </c>
    </row>
    <row r="30" spans="1:8" ht="18" x14ac:dyDescent="0.25">
      <c r="A30" s="13" t="s">
        <v>103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106">
        <f t="shared" si="0"/>
        <v>0</v>
      </c>
      <c r="H30" s="49">
        <f t="shared" si="1"/>
        <v>0</v>
      </c>
    </row>
    <row r="31" spans="1:8" ht="18" x14ac:dyDescent="0.25">
      <c r="A31" s="13" t="s">
        <v>104</v>
      </c>
      <c r="B31" s="29">
        <v>0</v>
      </c>
      <c r="C31" s="29"/>
      <c r="D31" s="29"/>
      <c r="E31" s="29"/>
      <c r="F31" s="29"/>
      <c r="G31" s="106">
        <f t="shared" si="0"/>
        <v>0</v>
      </c>
      <c r="H31" s="49">
        <f t="shared" si="1"/>
        <v>0</v>
      </c>
    </row>
    <row r="32" spans="1:8" ht="18" x14ac:dyDescent="0.25">
      <c r="A32" s="13" t="s">
        <v>133</v>
      </c>
      <c r="B32" s="29">
        <v>0</v>
      </c>
      <c r="C32" s="29"/>
      <c r="D32" s="29"/>
      <c r="E32" s="29"/>
      <c r="F32" s="29"/>
      <c r="G32" s="106">
        <f t="shared" si="0"/>
        <v>0</v>
      </c>
      <c r="H32" s="49">
        <f t="shared" si="1"/>
        <v>0</v>
      </c>
    </row>
    <row r="33" spans="1:8" ht="18" x14ac:dyDescent="0.25">
      <c r="A33" s="13" t="s">
        <v>106</v>
      </c>
      <c r="B33" s="29">
        <v>0</v>
      </c>
      <c r="C33" s="29"/>
      <c r="D33" s="29"/>
      <c r="E33" s="29"/>
      <c r="F33" s="29"/>
      <c r="G33" s="106">
        <f t="shared" si="0"/>
        <v>0</v>
      </c>
      <c r="H33" s="49">
        <f t="shared" si="1"/>
        <v>0</v>
      </c>
    </row>
    <row r="34" spans="1:8" ht="18" x14ac:dyDescent="0.25">
      <c r="A34" s="13" t="s">
        <v>135</v>
      </c>
      <c r="B34" s="29">
        <v>0</v>
      </c>
      <c r="C34" s="29"/>
      <c r="D34" s="29"/>
      <c r="E34" s="29"/>
      <c r="F34" s="29"/>
      <c r="G34" s="106">
        <f t="shared" si="0"/>
        <v>0</v>
      </c>
      <c r="H34" s="49">
        <f t="shared" si="1"/>
        <v>0</v>
      </c>
    </row>
    <row r="35" spans="1:8" ht="18" x14ac:dyDescent="0.25">
      <c r="A35" s="13" t="s">
        <v>108</v>
      </c>
      <c r="B35" s="29">
        <v>0</v>
      </c>
      <c r="C35" s="29"/>
      <c r="D35" s="29"/>
      <c r="E35" s="29"/>
      <c r="F35" s="29"/>
      <c r="G35" s="106">
        <f t="shared" si="0"/>
        <v>0</v>
      </c>
      <c r="H35" s="49">
        <f t="shared" si="1"/>
        <v>0</v>
      </c>
    </row>
    <row r="36" spans="1:8" ht="18" x14ac:dyDescent="0.25">
      <c r="A36" s="13" t="s">
        <v>110</v>
      </c>
      <c r="B36" s="29">
        <v>0</v>
      </c>
      <c r="C36" s="29"/>
      <c r="D36" s="29"/>
      <c r="E36" s="29"/>
      <c r="F36" s="29"/>
      <c r="G36" s="106">
        <f t="shared" si="0"/>
        <v>0</v>
      </c>
      <c r="H36" s="49">
        <f t="shared" si="1"/>
        <v>0</v>
      </c>
    </row>
    <row r="37" spans="1:8" ht="18" x14ac:dyDescent="0.25">
      <c r="A37" s="13" t="s">
        <v>111</v>
      </c>
      <c r="B37" s="29">
        <v>0</v>
      </c>
      <c r="C37" s="29"/>
      <c r="D37" s="29"/>
      <c r="E37" s="29"/>
      <c r="F37" s="29"/>
      <c r="G37" s="106">
        <f t="shared" si="0"/>
        <v>0</v>
      </c>
      <c r="H37" s="49">
        <f t="shared" si="1"/>
        <v>0</v>
      </c>
    </row>
    <row r="38" spans="1:8" ht="18" x14ac:dyDescent="0.25">
      <c r="A38" s="13" t="s">
        <v>136</v>
      </c>
      <c r="B38" s="29">
        <v>0</v>
      </c>
      <c r="C38" s="29"/>
      <c r="D38" s="29"/>
      <c r="E38" s="29"/>
      <c r="F38" s="29"/>
      <c r="G38" s="106">
        <f t="shared" si="0"/>
        <v>0</v>
      </c>
      <c r="H38" s="49">
        <f t="shared" si="1"/>
        <v>0</v>
      </c>
    </row>
    <row r="39" spans="1:8" ht="18" x14ac:dyDescent="0.25">
      <c r="A39" s="13" t="s">
        <v>137</v>
      </c>
      <c r="B39" s="29">
        <v>0</v>
      </c>
      <c r="C39" s="29"/>
      <c r="D39" s="29"/>
      <c r="E39" s="29"/>
      <c r="F39" s="29"/>
      <c r="G39" s="106">
        <f t="shared" si="0"/>
        <v>0</v>
      </c>
      <c r="H39" s="49">
        <f t="shared" si="1"/>
        <v>0</v>
      </c>
    </row>
    <row r="40" spans="1:8" ht="18" x14ac:dyDescent="0.25">
      <c r="A40" s="13" t="s">
        <v>138</v>
      </c>
      <c r="B40" s="29">
        <v>0</v>
      </c>
      <c r="C40" s="29"/>
      <c r="D40" s="29"/>
      <c r="E40" s="29"/>
      <c r="F40" s="29"/>
      <c r="G40" s="106">
        <f t="shared" si="0"/>
        <v>0</v>
      </c>
      <c r="H40" s="49">
        <f t="shared" si="1"/>
        <v>0</v>
      </c>
    </row>
    <row r="41" spans="1:8" ht="18" x14ac:dyDescent="0.25">
      <c r="A41" s="13" t="s">
        <v>113</v>
      </c>
      <c r="B41" s="29">
        <v>0</v>
      </c>
      <c r="C41" s="29"/>
      <c r="D41" s="29"/>
      <c r="E41" s="29"/>
      <c r="F41" s="29"/>
      <c r="G41" s="106">
        <f t="shared" si="0"/>
        <v>0</v>
      </c>
      <c r="H41" s="49">
        <f t="shared" si="1"/>
        <v>0</v>
      </c>
    </row>
    <row r="42" spans="1:8" ht="18" x14ac:dyDescent="0.25">
      <c r="A42" s="13" t="s">
        <v>139</v>
      </c>
      <c r="B42" s="29">
        <v>0</v>
      </c>
      <c r="C42" s="29"/>
      <c r="D42" s="29"/>
      <c r="E42" s="29"/>
      <c r="F42" s="29"/>
      <c r="G42" s="106">
        <f t="shared" si="0"/>
        <v>0</v>
      </c>
      <c r="H42" s="49">
        <f t="shared" si="1"/>
        <v>0</v>
      </c>
    </row>
    <row r="43" spans="1:8" ht="18" x14ac:dyDescent="0.25">
      <c r="A43" s="13" t="s">
        <v>114</v>
      </c>
      <c r="B43" s="29">
        <v>0</v>
      </c>
      <c r="C43" s="29"/>
      <c r="D43" s="29"/>
      <c r="E43" s="29"/>
      <c r="F43" s="29"/>
      <c r="G43" s="106">
        <f t="shared" si="0"/>
        <v>0</v>
      </c>
      <c r="H43" s="49">
        <f t="shared" si="1"/>
        <v>0</v>
      </c>
    </row>
    <row r="44" spans="1:8" ht="18" x14ac:dyDescent="0.25">
      <c r="A44" s="13" t="s">
        <v>115</v>
      </c>
      <c r="B44" s="29">
        <v>0</v>
      </c>
      <c r="C44" s="29"/>
      <c r="D44" s="29"/>
      <c r="E44" s="29"/>
      <c r="F44" s="29"/>
      <c r="G44" s="106">
        <f t="shared" si="0"/>
        <v>0</v>
      </c>
      <c r="H44" s="49">
        <f t="shared" si="1"/>
        <v>0</v>
      </c>
    </row>
    <row r="45" spans="1:8" ht="18" x14ac:dyDescent="0.25">
      <c r="A45" s="13" t="s">
        <v>116</v>
      </c>
      <c r="B45" s="29">
        <v>0</v>
      </c>
      <c r="C45" s="29"/>
      <c r="D45" s="29"/>
      <c r="E45" s="29"/>
      <c r="F45" s="29"/>
      <c r="G45" s="106">
        <f t="shared" si="0"/>
        <v>0</v>
      </c>
      <c r="H45" s="49">
        <f t="shared" si="1"/>
        <v>0</v>
      </c>
    </row>
    <row r="46" spans="1:8" ht="18" x14ac:dyDescent="0.25">
      <c r="A46" s="13" t="s">
        <v>117</v>
      </c>
      <c r="B46" s="29">
        <v>0</v>
      </c>
      <c r="C46" s="29"/>
      <c r="D46" s="29"/>
      <c r="E46" s="29"/>
      <c r="F46" s="29"/>
      <c r="G46" s="106">
        <f t="shared" si="0"/>
        <v>0</v>
      </c>
      <c r="H46" s="49">
        <f t="shared" si="1"/>
        <v>0</v>
      </c>
    </row>
    <row r="47" spans="1:8" ht="18" x14ac:dyDescent="0.25">
      <c r="A47" s="13" t="s">
        <v>140</v>
      </c>
      <c r="B47" s="29">
        <v>0</v>
      </c>
      <c r="C47" s="29"/>
      <c r="D47" s="29"/>
      <c r="E47" s="29"/>
      <c r="F47" s="29"/>
      <c r="G47" s="106">
        <f t="shared" si="0"/>
        <v>0</v>
      </c>
      <c r="H47" s="49">
        <f t="shared" si="1"/>
        <v>0</v>
      </c>
    </row>
    <row r="48" spans="1:8" ht="18" x14ac:dyDescent="0.25">
      <c r="A48" s="13" t="s">
        <v>141</v>
      </c>
      <c r="B48" s="29">
        <v>0</v>
      </c>
      <c r="C48" s="29"/>
      <c r="D48" s="29"/>
      <c r="E48" s="29"/>
      <c r="F48" s="29"/>
      <c r="G48" s="106">
        <f t="shared" si="0"/>
        <v>0</v>
      </c>
      <c r="H48" s="49">
        <f t="shared" si="1"/>
        <v>0</v>
      </c>
    </row>
    <row r="49" spans="1:8" ht="18" x14ac:dyDescent="0.25">
      <c r="A49" s="13" t="s">
        <v>130</v>
      </c>
      <c r="B49" s="29">
        <v>0</v>
      </c>
      <c r="C49" s="29"/>
      <c r="D49" s="29"/>
      <c r="E49" s="29"/>
      <c r="F49" s="29"/>
      <c r="G49" s="106">
        <f t="shared" si="0"/>
        <v>0</v>
      </c>
      <c r="H49" s="49">
        <f t="shared" si="1"/>
        <v>0</v>
      </c>
    </row>
    <row r="50" spans="1:8" ht="18" x14ac:dyDescent="0.25">
      <c r="A50" s="13" t="s">
        <v>142</v>
      </c>
      <c r="B50" s="29">
        <v>0</v>
      </c>
      <c r="C50" s="29"/>
      <c r="D50" s="29"/>
      <c r="E50" s="29"/>
      <c r="F50" s="29"/>
      <c r="G50" s="106">
        <f t="shared" si="0"/>
        <v>0</v>
      </c>
      <c r="H50" s="49">
        <f t="shared" si="1"/>
        <v>0</v>
      </c>
    </row>
    <row r="51" spans="1:8" ht="18" x14ac:dyDescent="0.25">
      <c r="A51" s="13" t="s">
        <v>143</v>
      </c>
      <c r="B51" s="29">
        <v>0</v>
      </c>
      <c r="C51" s="29"/>
      <c r="D51" s="29"/>
      <c r="E51" s="29"/>
      <c r="F51" s="29"/>
      <c r="G51" s="106">
        <f t="shared" si="0"/>
        <v>0</v>
      </c>
      <c r="H51" s="49">
        <f t="shared" si="1"/>
        <v>0</v>
      </c>
    </row>
    <row r="52" spans="1:8" ht="18" x14ac:dyDescent="0.25">
      <c r="A52" s="13" t="s">
        <v>144</v>
      </c>
      <c r="B52" s="29">
        <v>0</v>
      </c>
      <c r="C52" s="29"/>
      <c r="D52" s="29"/>
      <c r="E52" s="29"/>
      <c r="F52" s="29"/>
      <c r="G52" s="106">
        <f t="shared" si="0"/>
        <v>0</v>
      </c>
      <c r="H52" s="49">
        <f t="shared" si="1"/>
        <v>0</v>
      </c>
    </row>
    <row r="53" spans="1:8" ht="18" x14ac:dyDescent="0.25">
      <c r="A53" s="13" t="s">
        <v>131</v>
      </c>
      <c r="B53" s="29">
        <v>0</v>
      </c>
      <c r="C53" s="29"/>
      <c r="D53" s="29"/>
      <c r="E53" s="29"/>
      <c r="F53" s="29"/>
      <c r="G53" s="106">
        <f t="shared" si="0"/>
        <v>0</v>
      </c>
      <c r="H53" s="49">
        <f t="shared" si="1"/>
        <v>0</v>
      </c>
    </row>
    <row r="54" spans="1:8" ht="18" x14ac:dyDescent="0.25">
      <c r="A54" s="13" t="s">
        <v>145</v>
      </c>
      <c r="B54" s="29">
        <v>0</v>
      </c>
      <c r="C54" s="29"/>
      <c r="D54" s="29"/>
      <c r="E54" s="29"/>
      <c r="F54" s="29"/>
      <c r="G54" s="106">
        <f t="shared" si="0"/>
        <v>0</v>
      </c>
      <c r="H54" s="49">
        <f t="shared" si="1"/>
        <v>0</v>
      </c>
    </row>
    <row r="55" spans="1:8" ht="18" x14ac:dyDescent="0.25">
      <c r="A55" s="13" t="s">
        <v>119</v>
      </c>
      <c r="B55" s="29">
        <v>0</v>
      </c>
      <c r="C55" s="29"/>
      <c r="D55" s="29"/>
      <c r="E55" s="29"/>
      <c r="F55" s="29"/>
      <c r="G55" s="106">
        <f t="shared" si="0"/>
        <v>0</v>
      </c>
      <c r="H55" s="49">
        <f t="shared" si="1"/>
        <v>0</v>
      </c>
    </row>
    <row r="56" spans="1:8" ht="18" x14ac:dyDescent="0.25">
      <c r="A56" s="13" t="s">
        <v>119</v>
      </c>
      <c r="B56" s="29">
        <v>0</v>
      </c>
      <c r="C56" s="29"/>
      <c r="D56" s="29"/>
      <c r="E56" s="29"/>
      <c r="F56" s="29"/>
      <c r="G56" s="106">
        <f t="shared" si="0"/>
        <v>0</v>
      </c>
      <c r="H56" s="49">
        <f t="shared" si="1"/>
        <v>0</v>
      </c>
    </row>
    <row r="57" spans="1:8" ht="18" x14ac:dyDescent="0.25">
      <c r="A57" s="13" t="s">
        <v>120</v>
      </c>
      <c r="B57" s="29">
        <v>0</v>
      </c>
      <c r="C57" s="29">
        <v>0</v>
      </c>
      <c r="D57" s="29"/>
      <c r="E57" s="29"/>
      <c r="F57" s="29"/>
      <c r="G57" s="106">
        <f t="shared" si="0"/>
        <v>0</v>
      </c>
      <c r="H57" s="49">
        <f t="shared" si="1"/>
        <v>0</v>
      </c>
    </row>
    <row r="58" spans="1:8" ht="18" x14ac:dyDescent="0.25">
      <c r="A58" s="13"/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106">
        <f t="shared" si="0"/>
        <v>0</v>
      </c>
      <c r="H58" s="49">
        <f t="shared" si="1"/>
        <v>0</v>
      </c>
    </row>
    <row r="59" spans="1:8" ht="18" x14ac:dyDescent="0.25">
      <c r="A59" s="13"/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106">
        <f t="shared" si="0"/>
        <v>0</v>
      </c>
      <c r="H59" s="49">
        <f t="shared" si="1"/>
        <v>0</v>
      </c>
    </row>
    <row r="60" spans="1:8" ht="18" x14ac:dyDescent="0.25">
      <c r="A60" s="20" t="s">
        <v>1</v>
      </c>
      <c r="B60" s="54">
        <f>SUM(B28:B59)</f>
        <v>0</v>
      </c>
      <c r="C60" s="54">
        <f>SUM(C28:C59)</f>
        <v>0</v>
      </c>
      <c r="D60" s="54">
        <f>SUM(D28:D59)</f>
        <v>0</v>
      </c>
      <c r="E60" s="54">
        <f>SUM(E28:E59)</f>
        <v>0</v>
      </c>
      <c r="F60" s="54">
        <f>SUM(F28:F59)</f>
        <v>0</v>
      </c>
      <c r="G60" s="111">
        <f>SUM(G27:G59)</f>
        <v>0</v>
      </c>
      <c r="H60" s="33">
        <f>SUM(H27:H59)</f>
        <v>0</v>
      </c>
    </row>
    <row r="61" spans="1:8" ht="18" x14ac:dyDescent="0.25">
      <c r="A61" s="315"/>
      <c r="B61" s="315"/>
      <c r="C61" s="315"/>
      <c r="D61" s="315"/>
      <c r="E61" s="315"/>
      <c r="F61" s="315"/>
      <c r="G61" s="315"/>
      <c r="H61" s="315"/>
    </row>
    <row r="62" spans="1:8" ht="18" x14ac:dyDescent="0.25">
      <c r="A62" s="301" t="s">
        <v>20</v>
      </c>
      <c r="B62" s="301"/>
      <c r="C62" s="301"/>
      <c r="D62" s="301"/>
      <c r="E62" s="301"/>
      <c r="F62" s="301"/>
      <c r="G62" s="301"/>
      <c r="H62" s="301"/>
    </row>
  </sheetData>
  <mergeCells count="26">
    <mergeCell ref="B6:F6"/>
    <mergeCell ref="G6:H6"/>
    <mergeCell ref="A1:H1"/>
    <mergeCell ref="A2:H2"/>
    <mergeCell ref="A3:H3"/>
    <mergeCell ref="A4:H4"/>
    <mergeCell ref="A5:H5"/>
    <mergeCell ref="B20:H20"/>
    <mergeCell ref="A7:H7"/>
    <mergeCell ref="A8:H8"/>
    <mergeCell ref="A9:H9"/>
    <mergeCell ref="B10:F10"/>
    <mergeCell ref="B11:F11"/>
    <mergeCell ref="B12:F12"/>
    <mergeCell ref="B13:F13"/>
    <mergeCell ref="B14:F14"/>
    <mergeCell ref="B15:F15"/>
    <mergeCell ref="A16:A19"/>
    <mergeCell ref="B16:H19"/>
    <mergeCell ref="A62:H62"/>
    <mergeCell ref="A21:H21"/>
    <mergeCell ref="A22:H22"/>
    <mergeCell ref="A23:H23"/>
    <mergeCell ref="A24:H24"/>
    <mergeCell ref="A25:G25"/>
    <mergeCell ref="A61:H61"/>
  </mergeCells>
  <phoneticPr fontId="0" type="noConversion"/>
  <hyperlinks>
    <hyperlink ref="A23:H23" location="'Order Form'!A1" display="Back to Order Form" xr:uid="{00000000-0004-0000-3E00-000000000000}"/>
    <hyperlink ref="G6:H6" r:id="rId1" display="Email" xr:uid="{00000000-0004-0000-3E00-000001000000}"/>
    <hyperlink ref="A8" r:id="rId2" display="=@NOW()" xr:uid="{00000000-0004-0000-3E00-000002000000}"/>
  </hyperlinks>
  <pageMargins left="0.75" right="0.75" top="1" bottom="1" header="0.5" footer="0.5"/>
  <pageSetup scale="76" fitToHeight="2" orientation="landscape" horizontalDpi="4294967293" verticalDpi="0" r:id="rId3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35"/>
  <sheetViews>
    <sheetView showZeros="0" topLeftCell="A12" workbookViewId="0">
      <selection activeCell="A27" sqref="A27:XFD27"/>
    </sheetView>
  </sheetViews>
  <sheetFormatPr defaultRowHeight="12.75" x14ac:dyDescent="0.2"/>
  <cols>
    <col min="1" max="1" width="39.28515625" customWidth="1"/>
    <col min="2" max="2" width="12.140625" customWidth="1"/>
    <col min="6" max="6" width="21.42578125" customWidth="1"/>
    <col min="7" max="7" width="15.85546875" customWidth="1"/>
    <col min="8" max="8" width="37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707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364" t="str">
        <f>'Order Form'!B24:F24</f>
        <v xml:space="preserve"> </v>
      </c>
      <c r="C10" s="364"/>
      <c r="D10" s="364"/>
      <c r="E10" s="364"/>
      <c r="F10" s="364"/>
      <c r="G10" s="22" t="s">
        <v>11</v>
      </c>
      <c r="H10" s="101">
        <f>'Order Form'!H24:J24</f>
        <v>0</v>
      </c>
    </row>
    <row r="11" spans="1:8" ht="18" x14ac:dyDescent="0.25">
      <c r="A11" s="23" t="s">
        <v>676</v>
      </c>
      <c r="B11" s="364" t="str">
        <f>'Order Form'!B25:F25</f>
        <v xml:space="preserve"> </v>
      </c>
      <c r="C11" s="364"/>
      <c r="D11" s="364"/>
      <c r="E11" s="364"/>
      <c r="F11" s="364"/>
      <c r="G11" s="22" t="s">
        <v>25</v>
      </c>
      <c r="H11" s="101">
        <f>'Order Form'!H25:J25</f>
        <v>0</v>
      </c>
    </row>
    <row r="12" spans="1:8" ht="18" x14ac:dyDescent="0.25">
      <c r="A12" s="23"/>
      <c r="B12" s="364" t="str">
        <f>'Order Form'!B26:F26</f>
        <v xml:space="preserve"> </v>
      </c>
      <c r="C12" s="364"/>
      <c r="D12" s="364"/>
      <c r="E12" s="364"/>
      <c r="F12" s="364"/>
      <c r="G12" s="22" t="s">
        <v>12</v>
      </c>
      <c r="H12" s="101">
        <f>'Order Form'!H26:J26</f>
        <v>0</v>
      </c>
    </row>
    <row r="13" spans="1:8" ht="18" x14ac:dyDescent="0.25">
      <c r="A13" s="23" t="s">
        <v>677</v>
      </c>
      <c r="B13" s="364" t="str">
        <f>'Order Form'!B27:F27</f>
        <v xml:space="preserve"> </v>
      </c>
      <c r="C13" s="364"/>
      <c r="D13" s="364"/>
      <c r="E13" s="364"/>
      <c r="F13" s="364"/>
      <c r="G13" s="22" t="s">
        <v>13</v>
      </c>
      <c r="H13" s="101">
        <f>'Order Form'!H27:J27</f>
        <v>0</v>
      </c>
    </row>
    <row r="14" spans="1:8" ht="18" x14ac:dyDescent="0.25">
      <c r="A14" s="23" t="s">
        <v>678</v>
      </c>
      <c r="B14" s="364" t="str">
        <f>'Order Form'!B28:F28</f>
        <v xml:space="preserve"> </v>
      </c>
      <c r="C14" s="364"/>
      <c r="D14" s="364"/>
      <c r="E14" s="364"/>
      <c r="F14" s="364"/>
      <c r="G14" s="22" t="s">
        <v>14</v>
      </c>
      <c r="H14" s="101">
        <f>G33</f>
        <v>0</v>
      </c>
    </row>
    <row r="15" spans="1:8" ht="18" x14ac:dyDescent="0.25">
      <c r="A15" s="23" t="s">
        <v>8</v>
      </c>
      <c r="B15" s="364" t="str">
        <f>'Order Form'!B29:F29</f>
        <v xml:space="preserve"> </v>
      </c>
      <c r="C15" s="364"/>
      <c r="D15" s="364"/>
      <c r="E15" s="364"/>
      <c r="F15" s="364"/>
      <c r="G15" s="22" t="s">
        <v>81</v>
      </c>
      <c r="H15" s="110">
        <f>H33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2</v>
      </c>
    </row>
    <row r="26" spans="1:8" ht="18" x14ac:dyDescent="0.25">
      <c r="A26" s="71" t="s">
        <v>707</v>
      </c>
      <c r="B26" s="6">
        <v>10</v>
      </c>
      <c r="C26" s="6">
        <v>12</v>
      </c>
      <c r="D26" s="6">
        <v>14</v>
      </c>
      <c r="E26" s="6">
        <v>16</v>
      </c>
      <c r="F26" s="6">
        <v>18</v>
      </c>
      <c r="G26" s="6" t="s">
        <v>15</v>
      </c>
      <c r="H26" s="7" t="s">
        <v>16</v>
      </c>
    </row>
    <row r="27" spans="1:8" ht="18" x14ac:dyDescent="0.25">
      <c r="A27" s="72" t="s">
        <v>708</v>
      </c>
      <c r="B27" s="70">
        <v>0</v>
      </c>
      <c r="C27" s="29">
        <v>0</v>
      </c>
      <c r="D27" s="29">
        <v>0</v>
      </c>
      <c r="E27" s="70">
        <v>0</v>
      </c>
      <c r="F27" s="70">
        <v>0</v>
      </c>
      <c r="G27" s="37">
        <f>SUM(C27+D27)</f>
        <v>0</v>
      </c>
      <c r="H27" s="49">
        <f>G27*$H$25</f>
        <v>0</v>
      </c>
    </row>
    <row r="28" spans="1:8" ht="18" x14ac:dyDescent="0.25">
      <c r="A28" s="72" t="s">
        <v>709</v>
      </c>
      <c r="B28" s="29">
        <v>0</v>
      </c>
      <c r="C28" s="29">
        <v>0</v>
      </c>
      <c r="D28" s="70">
        <v>0</v>
      </c>
      <c r="E28" s="70">
        <v>0</v>
      </c>
      <c r="F28" s="70">
        <v>0</v>
      </c>
      <c r="G28" s="37">
        <f>SUM(B28+C28)</f>
        <v>0</v>
      </c>
      <c r="H28" s="49">
        <f t="shared" ref="H28:H33" si="0">G28*$H$25</f>
        <v>0</v>
      </c>
    </row>
    <row r="29" spans="1:8" ht="18" x14ac:dyDescent="0.25">
      <c r="A29" s="72" t="s">
        <v>710</v>
      </c>
      <c r="B29" s="70">
        <v>0</v>
      </c>
      <c r="C29" s="29">
        <v>0</v>
      </c>
      <c r="D29" s="29">
        <v>0</v>
      </c>
      <c r="E29" s="70">
        <v>0</v>
      </c>
      <c r="F29" s="70">
        <v>0</v>
      </c>
      <c r="G29" s="37">
        <f>SUM(C29+D29)</f>
        <v>0</v>
      </c>
      <c r="H29" s="49">
        <f t="shared" si="0"/>
        <v>0</v>
      </c>
    </row>
    <row r="30" spans="1:8" ht="18" x14ac:dyDescent="0.25">
      <c r="A30" s="72" t="s">
        <v>711</v>
      </c>
      <c r="B30" s="29">
        <v>0</v>
      </c>
      <c r="C30" s="29">
        <v>0</v>
      </c>
      <c r="D30" s="70">
        <v>0</v>
      </c>
      <c r="E30" s="70">
        <v>0</v>
      </c>
      <c r="F30" s="70">
        <v>0</v>
      </c>
      <c r="G30" s="37">
        <f>SUM(B30+C30)</f>
        <v>0</v>
      </c>
      <c r="H30" s="49">
        <f t="shared" si="0"/>
        <v>0</v>
      </c>
    </row>
    <row r="31" spans="1:8" ht="18" x14ac:dyDescent="0.25">
      <c r="A31" s="72" t="s">
        <v>712</v>
      </c>
      <c r="B31" s="70">
        <v>0</v>
      </c>
      <c r="C31" s="70"/>
      <c r="D31" s="70"/>
      <c r="E31" s="29">
        <v>0</v>
      </c>
      <c r="F31" s="29">
        <v>0</v>
      </c>
      <c r="G31" s="37">
        <f>SUM(E31+F31)</f>
        <v>0</v>
      </c>
      <c r="H31" s="49">
        <f t="shared" si="0"/>
        <v>0</v>
      </c>
    </row>
    <row r="32" spans="1:8" ht="18" x14ac:dyDescent="0.25">
      <c r="A32" s="73"/>
      <c r="B32" s="44"/>
      <c r="C32" s="44"/>
      <c r="D32" s="44"/>
      <c r="E32" s="44"/>
      <c r="F32" s="44"/>
      <c r="G32" s="37"/>
      <c r="H32" s="49">
        <f t="shared" si="0"/>
        <v>0</v>
      </c>
    </row>
    <row r="33" spans="1:8" ht="18" x14ac:dyDescent="0.25">
      <c r="A33" s="20" t="s">
        <v>1</v>
      </c>
      <c r="B33" s="54">
        <f>SUM(B28+B30)</f>
        <v>0</v>
      </c>
      <c r="C33" s="54">
        <f>SUM(C27+C28+C29+C30)</f>
        <v>0</v>
      </c>
      <c r="D33" s="54">
        <f>SUM(D27+D29)</f>
        <v>0</v>
      </c>
      <c r="E33" s="54">
        <f>E31</f>
        <v>0</v>
      </c>
      <c r="F33" s="54">
        <f>F31</f>
        <v>0</v>
      </c>
      <c r="G33" s="37">
        <f>SUM(G27:G32)</f>
        <v>0</v>
      </c>
      <c r="H33" s="49">
        <f t="shared" si="0"/>
        <v>0</v>
      </c>
    </row>
    <row r="34" spans="1:8" ht="18" x14ac:dyDescent="0.25">
      <c r="A34" s="315"/>
      <c r="B34" s="315"/>
      <c r="C34" s="315"/>
      <c r="D34" s="315"/>
      <c r="E34" s="315"/>
      <c r="F34" s="315"/>
      <c r="G34" s="315"/>
      <c r="H34" s="315"/>
    </row>
    <row r="35" spans="1:8" ht="18" x14ac:dyDescent="0.25">
      <c r="A35" s="301" t="s">
        <v>20</v>
      </c>
      <c r="B35" s="301"/>
      <c r="C35" s="301"/>
      <c r="D35" s="301"/>
      <c r="E35" s="301"/>
      <c r="F35" s="301"/>
      <c r="G35" s="301"/>
      <c r="H35" s="301"/>
    </row>
  </sheetData>
  <sheetProtection selectLockedCells="1"/>
  <mergeCells count="26">
    <mergeCell ref="A34:H34"/>
    <mergeCell ref="A35:H35"/>
    <mergeCell ref="A22:H22"/>
    <mergeCell ref="A23:H23"/>
    <mergeCell ref="A24:H24"/>
    <mergeCell ref="A25:G25"/>
    <mergeCell ref="A16:A19"/>
    <mergeCell ref="B16:H19"/>
    <mergeCell ref="B20:H20"/>
    <mergeCell ref="A21:H21"/>
    <mergeCell ref="B12:F12"/>
    <mergeCell ref="B13:F13"/>
    <mergeCell ref="B14:F14"/>
    <mergeCell ref="B15:F15"/>
    <mergeCell ref="A9:H9"/>
    <mergeCell ref="B10:F10"/>
    <mergeCell ref="B11:F11"/>
    <mergeCell ref="A5:H5"/>
    <mergeCell ref="B6:F6"/>
    <mergeCell ref="G6:H6"/>
    <mergeCell ref="A7:H7"/>
    <mergeCell ref="A1:H1"/>
    <mergeCell ref="A2:H2"/>
    <mergeCell ref="A3:H3"/>
    <mergeCell ref="A4:H4"/>
    <mergeCell ref="A8:H8"/>
  </mergeCells>
  <phoneticPr fontId="12" type="noConversion"/>
  <hyperlinks>
    <hyperlink ref="A23:H23" location="'Order Form'!A1" display="Back to Order Form" xr:uid="{00000000-0004-0000-3F00-000000000000}"/>
    <hyperlink ref="G6:H6" r:id="rId1" display="Email" xr:uid="{00000000-0004-0000-3F00-000001000000}"/>
    <hyperlink ref="A27" r:id="rId2" xr:uid="{00000000-0004-0000-3F00-000002000000}"/>
    <hyperlink ref="A28" r:id="rId3" xr:uid="{00000000-0004-0000-3F00-000003000000}"/>
    <hyperlink ref="A29" r:id="rId4" xr:uid="{00000000-0004-0000-3F00-000004000000}"/>
    <hyperlink ref="A30" r:id="rId5" xr:uid="{00000000-0004-0000-3F00-000005000000}"/>
    <hyperlink ref="A31" r:id="rId6" xr:uid="{00000000-0004-0000-3F00-000006000000}"/>
    <hyperlink ref="A8" r:id="rId7" display="=@NOW()" xr:uid="{00000000-0004-0000-3F00-000007000000}"/>
  </hyperlinks>
  <pageMargins left="0.75" right="0.75" top="1" bottom="1" header="0.5" footer="0.5"/>
  <pageSetup orientation="landscape" horizontalDpi="4294967293" verticalDpi="0" r:id="rId8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58">
    <pageSetUpPr fitToPage="1"/>
  </sheetPr>
  <dimension ref="A1:H51"/>
  <sheetViews>
    <sheetView showZeros="0" topLeftCell="A13" workbookViewId="0">
      <selection activeCell="H26" sqref="H26"/>
    </sheetView>
  </sheetViews>
  <sheetFormatPr defaultRowHeight="12.75" x14ac:dyDescent="0.2"/>
  <cols>
    <col min="1" max="1" width="39.28515625" customWidth="1"/>
    <col min="2" max="2" width="12.140625" customWidth="1"/>
    <col min="6" max="6" width="21.42578125" customWidth="1"/>
    <col min="7" max="7" width="15.85546875" customWidth="1"/>
    <col min="8" max="8" width="37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64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11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G49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H49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3</v>
      </c>
    </row>
    <row r="26" spans="1:8" ht="18" x14ac:dyDescent="0.25">
      <c r="A26" s="4" t="s">
        <v>64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 t="s">
        <v>15</v>
      </c>
      <c r="H26" s="7" t="s">
        <v>16</v>
      </c>
    </row>
    <row r="27" spans="1:8" ht="18" x14ac:dyDescent="0.25">
      <c r="A27" s="96" t="s">
        <v>100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112">
        <f>SUM(B27:F27)</f>
        <v>0</v>
      </c>
      <c r="H27" s="49">
        <f>G27*$H$25</f>
        <v>0</v>
      </c>
    </row>
    <row r="28" spans="1:8" ht="18" x14ac:dyDescent="0.25">
      <c r="A28" s="96" t="s">
        <v>101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112">
        <f t="shared" ref="G28:G47" si="0">SUM(B28:F28)</f>
        <v>0</v>
      </c>
      <c r="H28" s="49">
        <f t="shared" ref="H28:H47" si="1">G28*$H$25</f>
        <v>0</v>
      </c>
    </row>
    <row r="29" spans="1:8" ht="18" x14ac:dyDescent="0.25">
      <c r="A29" s="96" t="s">
        <v>102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112">
        <f>SUM(B29:F29)</f>
        <v>0</v>
      </c>
      <c r="H29" s="49">
        <f t="shared" si="1"/>
        <v>0</v>
      </c>
    </row>
    <row r="30" spans="1:8" ht="18" x14ac:dyDescent="0.25">
      <c r="A30" s="96" t="s">
        <v>103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112">
        <f t="shared" si="0"/>
        <v>0</v>
      </c>
      <c r="H30" s="49">
        <f t="shared" si="1"/>
        <v>0</v>
      </c>
    </row>
    <row r="31" spans="1:8" ht="18" x14ac:dyDescent="0.25">
      <c r="A31" s="96" t="s">
        <v>104</v>
      </c>
      <c r="B31" s="29">
        <v>0</v>
      </c>
      <c r="C31" s="29"/>
      <c r="D31" s="29"/>
      <c r="E31" s="29"/>
      <c r="F31" s="29"/>
      <c r="G31" s="112">
        <f t="shared" si="0"/>
        <v>0</v>
      </c>
      <c r="H31" s="49">
        <f t="shared" si="1"/>
        <v>0</v>
      </c>
    </row>
    <row r="32" spans="1:8" ht="18" x14ac:dyDescent="0.25">
      <c r="A32" s="96" t="s">
        <v>105</v>
      </c>
      <c r="B32" s="29">
        <v>0</v>
      </c>
      <c r="C32" s="29"/>
      <c r="D32" s="29"/>
      <c r="E32" s="29"/>
      <c r="F32" s="29"/>
      <c r="G32" s="112">
        <f t="shared" si="0"/>
        <v>0</v>
      </c>
      <c r="H32" s="49">
        <f t="shared" si="1"/>
        <v>0</v>
      </c>
    </row>
    <row r="33" spans="1:8" ht="18" x14ac:dyDescent="0.25">
      <c r="A33" s="96" t="s">
        <v>106</v>
      </c>
      <c r="B33" s="29">
        <v>0</v>
      </c>
      <c r="C33" s="29"/>
      <c r="D33" s="29"/>
      <c r="E33" s="29"/>
      <c r="F33" s="29"/>
      <c r="G33" s="112">
        <f t="shared" si="0"/>
        <v>0</v>
      </c>
      <c r="H33" s="49">
        <f t="shared" si="1"/>
        <v>0</v>
      </c>
    </row>
    <row r="34" spans="1:8" ht="18" x14ac:dyDescent="0.25">
      <c r="A34" s="96" t="s">
        <v>108</v>
      </c>
      <c r="B34" s="29">
        <v>0</v>
      </c>
      <c r="C34" s="29"/>
      <c r="D34" s="29"/>
      <c r="E34" s="29"/>
      <c r="F34" s="29"/>
      <c r="G34" s="112">
        <f t="shared" si="0"/>
        <v>0</v>
      </c>
      <c r="H34" s="49">
        <f t="shared" si="1"/>
        <v>0</v>
      </c>
    </row>
    <row r="35" spans="1:8" ht="18" x14ac:dyDescent="0.25">
      <c r="A35" s="96" t="s">
        <v>109</v>
      </c>
      <c r="B35" s="29">
        <v>0</v>
      </c>
      <c r="C35" s="29"/>
      <c r="D35" s="29"/>
      <c r="E35" s="29"/>
      <c r="F35" s="29"/>
      <c r="G35" s="112">
        <f t="shared" si="0"/>
        <v>0</v>
      </c>
      <c r="H35" s="49">
        <f t="shared" si="1"/>
        <v>0</v>
      </c>
    </row>
    <row r="36" spans="1:8" ht="18" x14ac:dyDescent="0.25">
      <c r="A36" s="126" t="s">
        <v>110</v>
      </c>
      <c r="B36" s="29">
        <v>0</v>
      </c>
      <c r="C36" s="29"/>
      <c r="D36" s="29"/>
      <c r="E36" s="29"/>
      <c r="F36" s="29"/>
      <c r="G36" s="112">
        <f t="shared" si="0"/>
        <v>0</v>
      </c>
      <c r="H36" s="49">
        <f t="shared" si="1"/>
        <v>0</v>
      </c>
    </row>
    <row r="37" spans="1:8" ht="18" x14ac:dyDescent="0.25">
      <c r="A37" s="96" t="s">
        <v>111</v>
      </c>
      <c r="B37" s="29">
        <v>0</v>
      </c>
      <c r="C37" s="29"/>
      <c r="D37" s="29"/>
      <c r="E37" s="29"/>
      <c r="F37" s="29"/>
      <c r="G37" s="112">
        <f t="shared" si="0"/>
        <v>0</v>
      </c>
      <c r="H37" s="49">
        <f t="shared" si="1"/>
        <v>0</v>
      </c>
    </row>
    <row r="38" spans="1:8" ht="18" x14ac:dyDescent="0.25">
      <c r="A38" s="96" t="s">
        <v>112</v>
      </c>
      <c r="B38" s="29">
        <v>0</v>
      </c>
      <c r="C38" s="29"/>
      <c r="D38" s="29"/>
      <c r="E38" s="29"/>
      <c r="F38" s="29"/>
      <c r="G38" s="112">
        <f t="shared" si="0"/>
        <v>0</v>
      </c>
      <c r="H38" s="49">
        <f t="shared" si="1"/>
        <v>0</v>
      </c>
    </row>
    <row r="39" spans="1:8" ht="18" x14ac:dyDescent="0.25">
      <c r="A39" s="96" t="s">
        <v>113</v>
      </c>
      <c r="B39" s="29">
        <v>0</v>
      </c>
      <c r="C39" s="29"/>
      <c r="D39" s="29"/>
      <c r="E39" s="29"/>
      <c r="F39" s="29"/>
      <c r="G39" s="112">
        <f t="shared" si="0"/>
        <v>0</v>
      </c>
      <c r="H39" s="49">
        <f t="shared" si="1"/>
        <v>0</v>
      </c>
    </row>
    <row r="40" spans="1:8" ht="18" x14ac:dyDescent="0.25">
      <c r="A40" s="96" t="s">
        <v>114</v>
      </c>
      <c r="B40" s="29">
        <v>0</v>
      </c>
      <c r="C40" s="29"/>
      <c r="D40" s="29"/>
      <c r="E40" s="29"/>
      <c r="F40" s="29"/>
      <c r="G40" s="112">
        <f t="shared" si="0"/>
        <v>0</v>
      </c>
      <c r="H40" s="49">
        <f t="shared" si="1"/>
        <v>0</v>
      </c>
    </row>
    <row r="41" spans="1:8" ht="18" x14ac:dyDescent="0.25">
      <c r="A41" s="96" t="s">
        <v>115</v>
      </c>
      <c r="B41" s="29">
        <v>0</v>
      </c>
      <c r="C41" s="29"/>
      <c r="D41" s="29"/>
      <c r="E41" s="29"/>
      <c r="F41" s="29"/>
      <c r="G41" s="112">
        <f t="shared" si="0"/>
        <v>0</v>
      </c>
      <c r="H41" s="49">
        <f t="shared" si="1"/>
        <v>0</v>
      </c>
    </row>
    <row r="42" spans="1:8" ht="18" x14ac:dyDescent="0.25">
      <c r="A42" s="73" t="s">
        <v>116</v>
      </c>
      <c r="B42" s="29">
        <v>0</v>
      </c>
      <c r="C42" s="29"/>
      <c r="D42" s="29"/>
      <c r="E42" s="29"/>
      <c r="F42" s="29"/>
      <c r="G42" s="112">
        <f t="shared" si="0"/>
        <v>0</v>
      </c>
      <c r="H42" s="49">
        <f t="shared" si="1"/>
        <v>0</v>
      </c>
    </row>
    <row r="43" spans="1:8" ht="18" x14ac:dyDescent="0.25">
      <c r="A43" s="73" t="s">
        <v>117</v>
      </c>
      <c r="B43" s="29">
        <v>0</v>
      </c>
      <c r="C43" s="29"/>
      <c r="D43" s="29"/>
      <c r="E43" s="29"/>
      <c r="F43" s="29"/>
      <c r="G43" s="112">
        <f t="shared" si="0"/>
        <v>0</v>
      </c>
      <c r="H43" s="49">
        <f t="shared" si="1"/>
        <v>0</v>
      </c>
    </row>
    <row r="44" spans="1:8" ht="18" x14ac:dyDescent="0.25">
      <c r="A44" s="73" t="s">
        <v>118</v>
      </c>
      <c r="B44" s="29">
        <v>0</v>
      </c>
      <c r="C44" s="29"/>
      <c r="D44" s="29"/>
      <c r="E44" s="29"/>
      <c r="F44" s="29"/>
      <c r="G44" s="112">
        <f t="shared" si="0"/>
        <v>0</v>
      </c>
      <c r="H44" s="49">
        <f t="shared" si="1"/>
        <v>0</v>
      </c>
    </row>
    <row r="45" spans="1:8" ht="18" x14ac:dyDescent="0.25">
      <c r="A45" s="72" t="s">
        <v>119</v>
      </c>
      <c r="B45" s="29">
        <v>0</v>
      </c>
      <c r="C45" s="29"/>
      <c r="D45" s="29"/>
      <c r="E45" s="29"/>
      <c r="F45" s="29"/>
      <c r="G45" s="112">
        <f t="shared" si="0"/>
        <v>0</v>
      </c>
      <c r="H45" s="49">
        <f t="shared" si="1"/>
        <v>0</v>
      </c>
    </row>
    <row r="46" spans="1:8" ht="18" x14ac:dyDescent="0.25">
      <c r="A46" s="73" t="s">
        <v>120</v>
      </c>
      <c r="B46" s="29">
        <v>0</v>
      </c>
      <c r="C46" s="29"/>
      <c r="D46" s="29"/>
      <c r="E46" s="29"/>
      <c r="F46" s="29"/>
      <c r="G46" s="112">
        <f t="shared" si="0"/>
        <v>0</v>
      </c>
      <c r="H46" s="49">
        <f t="shared" si="1"/>
        <v>0</v>
      </c>
    </row>
    <row r="47" spans="1:8" ht="18" x14ac:dyDescent="0.25">
      <c r="A47" s="73" t="s">
        <v>121</v>
      </c>
      <c r="B47" s="29">
        <v>0</v>
      </c>
      <c r="C47" s="29"/>
      <c r="D47" s="29"/>
      <c r="E47" s="29"/>
      <c r="F47" s="29"/>
      <c r="G47" s="112">
        <f t="shared" si="0"/>
        <v>0</v>
      </c>
      <c r="H47" s="49">
        <f t="shared" si="1"/>
        <v>0</v>
      </c>
    </row>
    <row r="48" spans="1:8" ht="18" x14ac:dyDescent="0.25">
      <c r="A48" s="13"/>
      <c r="B48" s="29"/>
      <c r="C48" s="29"/>
      <c r="D48" s="29"/>
      <c r="E48" s="29"/>
      <c r="F48" s="29"/>
      <c r="G48" s="112"/>
      <c r="H48" s="49"/>
    </row>
    <row r="49" spans="1:8" ht="18" x14ac:dyDescent="0.25">
      <c r="A49" s="20" t="s">
        <v>1</v>
      </c>
      <c r="B49" s="54">
        <f>SUM(B28:B48)</f>
        <v>0</v>
      </c>
      <c r="C49" s="54">
        <f>SUM(C28:C48)</f>
        <v>0</v>
      </c>
      <c r="D49" s="54">
        <f>SUM(D28:D48)</f>
        <v>0</v>
      </c>
      <c r="E49" s="54">
        <f>SUM(E28:E48)</f>
        <v>0</v>
      </c>
      <c r="F49" s="54">
        <f>SUM(F28:F48)</f>
        <v>0</v>
      </c>
      <c r="G49" s="112">
        <f>SUM(G27:G48)</f>
        <v>0</v>
      </c>
      <c r="H49" s="33">
        <f>SUM(H27:H48)</f>
        <v>0</v>
      </c>
    </row>
    <row r="50" spans="1:8" ht="18" x14ac:dyDescent="0.25">
      <c r="A50" s="315"/>
      <c r="B50" s="315"/>
      <c r="C50" s="315"/>
      <c r="D50" s="315"/>
      <c r="E50" s="315"/>
      <c r="F50" s="315"/>
      <c r="G50" s="315"/>
      <c r="H50" s="315"/>
    </row>
    <row r="51" spans="1:8" ht="18" x14ac:dyDescent="0.25">
      <c r="A51" s="301" t="s">
        <v>20</v>
      </c>
      <c r="B51" s="301"/>
      <c r="C51" s="301"/>
      <c r="D51" s="301"/>
      <c r="E51" s="301"/>
      <c r="F51" s="301"/>
      <c r="G51" s="301"/>
      <c r="H51" s="301"/>
    </row>
  </sheetData>
  <mergeCells count="26">
    <mergeCell ref="B6:F6"/>
    <mergeCell ref="G6:H6"/>
    <mergeCell ref="A1:H1"/>
    <mergeCell ref="A2:H2"/>
    <mergeCell ref="A3:H3"/>
    <mergeCell ref="A4:H4"/>
    <mergeCell ref="A5:H5"/>
    <mergeCell ref="B20:H20"/>
    <mergeCell ref="A7:H7"/>
    <mergeCell ref="A8:H8"/>
    <mergeCell ref="A9:H9"/>
    <mergeCell ref="B10:F10"/>
    <mergeCell ref="B11:F11"/>
    <mergeCell ref="B12:F12"/>
    <mergeCell ref="B13:F13"/>
    <mergeCell ref="B14:F14"/>
    <mergeCell ref="B15:F15"/>
    <mergeCell ref="A16:A19"/>
    <mergeCell ref="B16:H19"/>
    <mergeCell ref="A51:H51"/>
    <mergeCell ref="A21:H21"/>
    <mergeCell ref="A22:H22"/>
    <mergeCell ref="A23:H23"/>
    <mergeCell ref="A24:H24"/>
    <mergeCell ref="A25:G25"/>
    <mergeCell ref="A50:H50"/>
  </mergeCells>
  <phoneticPr fontId="0" type="noConversion"/>
  <hyperlinks>
    <hyperlink ref="A23:H23" location="'Order Form'!A1" display="Back to Order Form" xr:uid="{00000000-0004-0000-4000-000000000000}"/>
    <hyperlink ref="G6:H6" r:id="rId1" display="Email" xr:uid="{00000000-0004-0000-4000-000001000000}"/>
    <hyperlink ref="A8" r:id="rId2" display="=@NOW()" xr:uid="{00000000-0004-0000-4000-000002000000}"/>
    <hyperlink ref="A36" r:id="rId3" xr:uid="{00000000-0004-0000-4000-000003000000}"/>
    <hyperlink ref="A45" r:id="rId4" xr:uid="{00000000-0004-0000-4000-000004000000}"/>
  </hyperlinks>
  <pageMargins left="0.75" right="0.75" top="1" bottom="1" header="0.5" footer="0.5"/>
  <pageSetup scale="80" fitToHeight="2" orientation="landscape" horizontalDpi="4294967293" verticalDpi="0" r:id="rId5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59">
    <pageSetUpPr fitToPage="1"/>
  </sheetPr>
  <dimension ref="A1:I38"/>
  <sheetViews>
    <sheetView showZeros="0" topLeftCell="A14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9.28515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684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H36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I36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682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685</v>
      </c>
      <c r="B27" s="29">
        <v>0</v>
      </c>
      <c r="C27" s="29"/>
      <c r="D27" s="29"/>
      <c r="E27" s="29"/>
      <c r="F27" s="29">
        <v>0</v>
      </c>
      <c r="G27" s="29">
        <v>0</v>
      </c>
      <c r="H27" s="29">
        <f>SUM(B27:G27)</f>
        <v>0</v>
      </c>
      <c r="I27" s="52">
        <f>H27*$I$25</f>
        <v>0</v>
      </c>
    </row>
    <row r="28" spans="1:9" ht="18" x14ac:dyDescent="0.25">
      <c r="A28" s="13" t="s">
        <v>686</v>
      </c>
      <c r="B28" s="29">
        <v>0</v>
      </c>
      <c r="C28" s="29"/>
      <c r="D28" s="29"/>
      <c r="E28" s="29"/>
      <c r="F28" s="29">
        <v>0</v>
      </c>
      <c r="G28" s="29">
        <v>0</v>
      </c>
      <c r="H28" s="29">
        <f t="shared" ref="H28:H34" si="0">SUM(B28:G28)</f>
        <v>0</v>
      </c>
      <c r="I28" s="52">
        <f t="shared" ref="I28:I34" si="1">H28*$I$25</f>
        <v>0</v>
      </c>
    </row>
    <row r="29" spans="1:9" ht="18" x14ac:dyDescent="0.25">
      <c r="A29" s="13" t="s">
        <v>687</v>
      </c>
      <c r="B29" s="29">
        <v>0</v>
      </c>
      <c r="C29" s="29"/>
      <c r="D29" s="29"/>
      <c r="E29" s="29"/>
      <c r="F29" s="29">
        <v>0</v>
      </c>
      <c r="G29" s="29">
        <v>0</v>
      </c>
      <c r="H29" s="29">
        <f t="shared" si="0"/>
        <v>0</v>
      </c>
      <c r="I29" s="52">
        <f t="shared" si="1"/>
        <v>0</v>
      </c>
    </row>
    <row r="30" spans="1:9" ht="18" x14ac:dyDescent="0.25">
      <c r="A30" s="13" t="s">
        <v>688</v>
      </c>
      <c r="B30" s="29">
        <v>0</v>
      </c>
      <c r="C30" s="29"/>
      <c r="D30" s="29"/>
      <c r="E30" s="29"/>
      <c r="F30" s="29">
        <v>0</v>
      </c>
      <c r="G30" s="29">
        <v>0</v>
      </c>
      <c r="H30" s="29">
        <f t="shared" si="0"/>
        <v>0</v>
      </c>
      <c r="I30" s="52">
        <f t="shared" si="1"/>
        <v>0</v>
      </c>
    </row>
    <row r="31" spans="1:9" ht="18" x14ac:dyDescent="0.25">
      <c r="A31" s="13" t="s">
        <v>689</v>
      </c>
      <c r="B31" s="29">
        <v>0</v>
      </c>
      <c r="C31" s="29"/>
      <c r="D31" s="29"/>
      <c r="E31" s="29"/>
      <c r="F31" s="29">
        <v>0</v>
      </c>
      <c r="G31" s="29">
        <v>0</v>
      </c>
      <c r="H31" s="29">
        <f t="shared" si="0"/>
        <v>0</v>
      </c>
      <c r="I31" s="52">
        <f t="shared" si="1"/>
        <v>0</v>
      </c>
    </row>
    <row r="32" spans="1:9" ht="18" x14ac:dyDescent="0.25">
      <c r="A32" s="13" t="s">
        <v>690</v>
      </c>
      <c r="B32" s="29">
        <v>0</v>
      </c>
      <c r="C32" s="29"/>
      <c r="D32" s="29"/>
      <c r="E32" s="29"/>
      <c r="F32" s="29">
        <v>0</v>
      </c>
      <c r="G32" s="29">
        <v>0</v>
      </c>
      <c r="H32" s="29">
        <f t="shared" si="0"/>
        <v>0</v>
      </c>
      <c r="I32" s="52">
        <f t="shared" si="1"/>
        <v>0</v>
      </c>
    </row>
    <row r="33" spans="1:9" ht="18" x14ac:dyDescent="0.25">
      <c r="A33" s="13" t="s">
        <v>691</v>
      </c>
      <c r="B33" s="29">
        <v>0</v>
      </c>
      <c r="C33" s="29"/>
      <c r="D33" s="29"/>
      <c r="E33" s="29"/>
      <c r="F33" s="29">
        <v>0</v>
      </c>
      <c r="G33" s="29">
        <v>0</v>
      </c>
      <c r="H33" s="29">
        <f t="shared" si="0"/>
        <v>0</v>
      </c>
      <c r="I33" s="52">
        <f t="shared" si="1"/>
        <v>0</v>
      </c>
    </row>
    <row r="34" spans="1:9" ht="18" x14ac:dyDescent="0.25">
      <c r="A34" s="13" t="s">
        <v>692</v>
      </c>
      <c r="B34" s="29">
        <v>0</v>
      </c>
      <c r="C34" s="29"/>
      <c r="D34" s="29"/>
      <c r="E34" s="29"/>
      <c r="F34" s="29">
        <v>0</v>
      </c>
      <c r="G34" s="29">
        <v>0</v>
      </c>
      <c r="H34" s="29">
        <f t="shared" si="0"/>
        <v>0</v>
      </c>
      <c r="I34" s="52">
        <f t="shared" si="1"/>
        <v>0</v>
      </c>
    </row>
    <row r="35" spans="1:9" ht="18" x14ac:dyDescent="0.25">
      <c r="A35" s="13"/>
      <c r="B35" s="29"/>
      <c r="C35" s="29"/>
      <c r="D35" s="29"/>
      <c r="E35" s="29"/>
      <c r="F35" s="29"/>
      <c r="G35" s="29"/>
      <c r="H35" s="29"/>
      <c r="I35" s="52"/>
    </row>
    <row r="36" spans="1:9" ht="18" x14ac:dyDescent="0.25">
      <c r="A36" s="20" t="s">
        <v>1</v>
      </c>
      <c r="B36" s="35">
        <f t="shared" ref="B36:G36" si="2">SUM(B27:B35)</f>
        <v>0</v>
      </c>
      <c r="C36" s="29">
        <f t="shared" si="2"/>
        <v>0</v>
      </c>
      <c r="D36" s="29">
        <f t="shared" si="2"/>
        <v>0</v>
      </c>
      <c r="E36" s="29">
        <f t="shared" si="2"/>
        <v>0</v>
      </c>
      <c r="F36" s="29">
        <f t="shared" si="2"/>
        <v>0</v>
      </c>
      <c r="G36" s="29">
        <f t="shared" si="2"/>
        <v>0</v>
      </c>
      <c r="H36" s="35">
        <f>SUM(B36:G36)</f>
        <v>0</v>
      </c>
      <c r="I36" s="53">
        <f>SUM(I27:I35)</f>
        <v>0</v>
      </c>
    </row>
    <row r="37" spans="1:9" ht="18" x14ac:dyDescent="0.25">
      <c r="A37" s="315"/>
      <c r="B37" s="315"/>
      <c r="C37" s="315"/>
      <c r="D37" s="315"/>
      <c r="E37" s="315"/>
      <c r="F37" s="315"/>
      <c r="G37" s="315"/>
      <c r="H37" s="315"/>
      <c r="I37" s="315"/>
    </row>
    <row r="38" spans="1:9" ht="18" x14ac:dyDescent="0.25">
      <c r="A38" s="301" t="s">
        <v>20</v>
      </c>
      <c r="B38" s="301"/>
      <c r="C38" s="301"/>
      <c r="D38" s="301"/>
      <c r="E38" s="301"/>
      <c r="F38" s="301"/>
      <c r="G38" s="301"/>
      <c r="H38" s="301"/>
      <c r="I38" s="301"/>
    </row>
  </sheetData>
  <mergeCells count="26">
    <mergeCell ref="A37:I37"/>
    <mergeCell ref="A38:I38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4100-000000000000}"/>
    <hyperlink ref="H6:I6" r:id="rId1" display="Email" xr:uid="{00000000-0004-0000-4100-000001000000}"/>
    <hyperlink ref="A8" r:id="rId2" display="=@NOW()" xr:uid="{00000000-0004-0000-4100-000002000000}"/>
  </hyperlinks>
  <pageMargins left="0.75" right="0.75" top="1" bottom="1" header="0.5" footer="0.5"/>
  <pageSetup scale="52" fitToHeight="2" orientation="portrait" horizontalDpi="4294967293" verticalDpi="0" r:id="rId3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0">
    <pageSetUpPr fitToPage="1"/>
  </sheetPr>
  <dimension ref="A1:I33"/>
  <sheetViews>
    <sheetView showZeros="0" topLeftCell="A16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7.71093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65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66">
        <f ca="1">NOW()</f>
        <v>44848.553672685186</v>
      </c>
      <c r="B8" s="374"/>
      <c r="C8" s="374"/>
      <c r="D8" s="374"/>
      <c r="E8" s="374"/>
      <c r="F8" s="374"/>
      <c r="G8" s="374"/>
      <c r="H8" s="374"/>
      <c r="I8" s="374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H31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I31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2</v>
      </c>
    </row>
    <row r="26" spans="1:9" ht="18" x14ac:dyDescent="0.25">
      <c r="A26" s="4" t="s">
        <v>65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526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f>SUM(B27:G27)</f>
        <v>0</v>
      </c>
      <c r="I27" s="52">
        <f>H27*$I$25</f>
        <v>0</v>
      </c>
    </row>
    <row r="28" spans="1:9" ht="18" x14ac:dyDescent="0.25">
      <c r="A28" s="13" t="s">
        <v>527</v>
      </c>
      <c r="B28" s="29">
        <v>0</v>
      </c>
      <c r="C28" s="29"/>
      <c r="D28" s="29"/>
      <c r="E28" s="29"/>
      <c r="F28" s="29"/>
      <c r="G28" s="29"/>
      <c r="H28" s="29">
        <f>SUM(B28:G28)</f>
        <v>0</v>
      </c>
      <c r="I28" s="52">
        <f>H28*$I$25</f>
        <v>0</v>
      </c>
    </row>
    <row r="29" spans="1:9" ht="18" x14ac:dyDescent="0.25">
      <c r="A29" s="13" t="s">
        <v>528</v>
      </c>
      <c r="B29" s="29">
        <v>0</v>
      </c>
      <c r="C29" s="29"/>
      <c r="D29" s="29"/>
      <c r="E29" s="29"/>
      <c r="F29" s="29"/>
      <c r="G29" s="29"/>
      <c r="H29" s="29">
        <f>SUM(B29:G29)</f>
        <v>0</v>
      </c>
      <c r="I29" s="52">
        <f>H29*$I$25</f>
        <v>0</v>
      </c>
    </row>
    <row r="30" spans="1:9" ht="18" x14ac:dyDescent="0.25">
      <c r="A30" s="13"/>
      <c r="B30" s="29">
        <v>0</v>
      </c>
      <c r="C30" s="29"/>
      <c r="D30" s="29"/>
      <c r="E30" s="29"/>
      <c r="F30" s="29"/>
      <c r="G30" s="29"/>
      <c r="H30" s="29">
        <f>SUM(B30:G30)</f>
        <v>0</v>
      </c>
      <c r="I30" s="52">
        <f>H30*$I$25</f>
        <v>0</v>
      </c>
    </row>
    <row r="31" spans="1:9" ht="18" x14ac:dyDescent="0.25">
      <c r="A31" s="20" t="s">
        <v>1</v>
      </c>
      <c r="B31" s="35">
        <f t="shared" ref="B31:G31" si="0">SUM(B27:B30)</f>
        <v>0</v>
      </c>
      <c r="C31" s="29">
        <f t="shared" si="0"/>
        <v>0</v>
      </c>
      <c r="D31" s="29">
        <f t="shared" si="0"/>
        <v>0</v>
      </c>
      <c r="E31" s="29">
        <f t="shared" si="0"/>
        <v>0</v>
      </c>
      <c r="F31" s="29">
        <f t="shared" si="0"/>
        <v>0</v>
      </c>
      <c r="G31" s="29">
        <f t="shared" si="0"/>
        <v>0</v>
      </c>
      <c r="H31" s="35">
        <f>SUM(B31:G31)</f>
        <v>0</v>
      </c>
      <c r="I31" s="53">
        <f>SUM(I27:I30)</f>
        <v>0</v>
      </c>
    </row>
    <row r="32" spans="1:9" ht="18" x14ac:dyDescent="0.25">
      <c r="A32" s="315"/>
      <c r="B32" s="315"/>
      <c r="C32" s="315"/>
      <c r="D32" s="315"/>
      <c r="E32" s="315"/>
      <c r="F32" s="315"/>
      <c r="G32" s="315"/>
      <c r="H32" s="315"/>
      <c r="I32" s="315"/>
    </row>
    <row r="33" spans="1:9" ht="18" x14ac:dyDescent="0.25">
      <c r="A33" s="301" t="s">
        <v>20</v>
      </c>
      <c r="B33" s="301"/>
      <c r="C33" s="301"/>
      <c r="D33" s="301"/>
      <c r="E33" s="301"/>
      <c r="F33" s="301"/>
      <c r="G33" s="301"/>
      <c r="H33" s="301"/>
      <c r="I33" s="301"/>
    </row>
  </sheetData>
  <mergeCells count="26">
    <mergeCell ref="A32:I32"/>
    <mergeCell ref="A33:I33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4200-000000000000}"/>
    <hyperlink ref="H6:I6" r:id="rId1" display="Email" xr:uid="{00000000-0004-0000-4200-000001000000}"/>
    <hyperlink ref="A8" r:id="rId2" display="=@NOW()" xr:uid="{00000000-0004-0000-4200-000002000000}"/>
  </hyperlinks>
  <pageMargins left="0.75" right="0.75" top="1" bottom="1" header="0.5" footer="0.5"/>
  <pageSetup scale="71" fitToHeight="2" orientation="landscape" horizontalDpi="4294967293" verticalDpi="0" r:id="rId3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1">
    <pageSetUpPr fitToPage="1"/>
  </sheetPr>
  <dimension ref="A1:I45"/>
  <sheetViews>
    <sheetView showZeros="0" topLeftCell="A16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5703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66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H43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I43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66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529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>H27*$I$25</f>
        <v>0</v>
      </c>
    </row>
    <row r="28" spans="1:9" ht="18" x14ac:dyDescent="0.25">
      <c r="A28" s="13" t="s">
        <v>543</v>
      </c>
      <c r="B28" s="29">
        <v>0</v>
      </c>
      <c r="C28" s="29"/>
      <c r="D28" s="29"/>
      <c r="E28" s="29"/>
      <c r="F28" s="29"/>
      <c r="G28" s="29"/>
      <c r="H28" s="37">
        <f t="shared" ref="H28:H42" si="0">SUM(B28:G28)</f>
        <v>0</v>
      </c>
      <c r="I28" s="49">
        <f t="shared" ref="I28:I42" si="1">H28*$I$25</f>
        <v>0</v>
      </c>
    </row>
    <row r="29" spans="1:9" ht="18" x14ac:dyDescent="0.25">
      <c r="A29" s="13" t="s">
        <v>530</v>
      </c>
      <c r="B29" s="29">
        <v>0</v>
      </c>
      <c r="C29" s="29"/>
      <c r="D29" s="29"/>
      <c r="E29" s="29"/>
      <c r="F29" s="29"/>
      <c r="G29" s="29"/>
      <c r="H29" s="37">
        <f t="shared" si="0"/>
        <v>0</v>
      </c>
      <c r="I29" s="49">
        <f t="shared" si="1"/>
        <v>0</v>
      </c>
    </row>
    <row r="30" spans="1:9" ht="18" x14ac:dyDescent="0.25">
      <c r="A30" s="13" t="s">
        <v>531</v>
      </c>
      <c r="B30" s="29">
        <v>0</v>
      </c>
      <c r="C30" s="29"/>
      <c r="D30" s="29"/>
      <c r="E30" s="29"/>
      <c r="F30" s="29"/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532</v>
      </c>
      <c r="B31" s="29">
        <v>0</v>
      </c>
      <c r="C31" s="29"/>
      <c r="D31" s="29"/>
      <c r="E31" s="29"/>
      <c r="F31" s="29"/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533</v>
      </c>
      <c r="B32" s="29">
        <v>0</v>
      </c>
      <c r="C32" s="29"/>
      <c r="D32" s="29"/>
      <c r="E32" s="29"/>
      <c r="F32" s="29"/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534</v>
      </c>
      <c r="B33" s="29">
        <v>0</v>
      </c>
      <c r="C33" s="29"/>
      <c r="D33" s="29"/>
      <c r="E33" s="29"/>
      <c r="F33" s="29"/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13" t="s">
        <v>535</v>
      </c>
      <c r="B34" s="29">
        <v>0</v>
      </c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13" t="s">
        <v>536</v>
      </c>
      <c r="B35" s="29">
        <v>0</v>
      </c>
      <c r="C35" s="29"/>
      <c r="D35" s="29"/>
      <c r="E35" s="29"/>
      <c r="F35" s="29"/>
      <c r="G35" s="29"/>
      <c r="H35" s="37">
        <f t="shared" si="0"/>
        <v>0</v>
      </c>
      <c r="I35" s="49">
        <f t="shared" si="1"/>
        <v>0</v>
      </c>
    </row>
    <row r="36" spans="1:9" ht="18" x14ac:dyDescent="0.25">
      <c r="A36" s="13" t="s">
        <v>537</v>
      </c>
      <c r="B36" s="29">
        <v>0</v>
      </c>
      <c r="C36" s="29"/>
      <c r="D36" s="29"/>
      <c r="E36" s="29"/>
      <c r="F36" s="29"/>
      <c r="G36" s="29"/>
      <c r="H36" s="37">
        <f t="shared" si="0"/>
        <v>0</v>
      </c>
      <c r="I36" s="49">
        <f t="shared" si="1"/>
        <v>0</v>
      </c>
    </row>
    <row r="37" spans="1:9" ht="18" x14ac:dyDescent="0.25">
      <c r="A37" s="13" t="s">
        <v>538</v>
      </c>
      <c r="B37" s="29">
        <v>0</v>
      </c>
      <c r="C37" s="29"/>
      <c r="D37" s="29"/>
      <c r="E37" s="29"/>
      <c r="F37" s="29"/>
      <c r="G37" s="29"/>
      <c r="H37" s="37">
        <f t="shared" si="0"/>
        <v>0</v>
      </c>
      <c r="I37" s="49">
        <f t="shared" si="1"/>
        <v>0</v>
      </c>
    </row>
    <row r="38" spans="1:9" ht="18" x14ac:dyDescent="0.25">
      <c r="A38" s="13" t="s">
        <v>539</v>
      </c>
      <c r="B38" s="29">
        <v>0</v>
      </c>
      <c r="C38" s="29"/>
      <c r="D38" s="29"/>
      <c r="E38" s="29"/>
      <c r="F38" s="29"/>
      <c r="G38" s="29"/>
      <c r="H38" s="37">
        <f t="shared" si="0"/>
        <v>0</v>
      </c>
      <c r="I38" s="49">
        <f t="shared" si="1"/>
        <v>0</v>
      </c>
    </row>
    <row r="39" spans="1:9" ht="18" x14ac:dyDescent="0.25">
      <c r="A39" s="13" t="s">
        <v>540</v>
      </c>
      <c r="B39" s="29">
        <v>0</v>
      </c>
      <c r="C39" s="29"/>
      <c r="D39" s="29"/>
      <c r="E39" s="29"/>
      <c r="F39" s="29"/>
      <c r="G39" s="29"/>
      <c r="H39" s="37">
        <f t="shared" si="0"/>
        <v>0</v>
      </c>
      <c r="I39" s="49">
        <f t="shared" si="1"/>
        <v>0</v>
      </c>
    </row>
    <row r="40" spans="1:9" ht="18" x14ac:dyDescent="0.25">
      <c r="A40" s="13" t="s">
        <v>541</v>
      </c>
      <c r="B40" s="29">
        <v>0</v>
      </c>
      <c r="C40" s="29"/>
      <c r="D40" s="29"/>
      <c r="E40" s="29"/>
      <c r="F40" s="29"/>
      <c r="G40" s="29"/>
      <c r="H40" s="37">
        <f t="shared" si="0"/>
        <v>0</v>
      </c>
      <c r="I40" s="49">
        <f t="shared" si="1"/>
        <v>0</v>
      </c>
    </row>
    <row r="41" spans="1:9" ht="18" x14ac:dyDescent="0.25">
      <c r="A41" s="13" t="s">
        <v>542</v>
      </c>
      <c r="B41" s="29">
        <v>0</v>
      </c>
      <c r="C41" s="29"/>
      <c r="D41" s="29"/>
      <c r="E41" s="29"/>
      <c r="F41" s="29"/>
      <c r="G41" s="29"/>
      <c r="H41" s="37">
        <f t="shared" si="0"/>
        <v>0</v>
      </c>
      <c r="I41" s="49">
        <f t="shared" si="1"/>
        <v>0</v>
      </c>
    </row>
    <row r="42" spans="1:9" ht="18" x14ac:dyDescent="0.25">
      <c r="A42" s="13"/>
      <c r="B42" s="29"/>
      <c r="C42" s="29"/>
      <c r="D42" s="29"/>
      <c r="E42" s="29"/>
      <c r="F42" s="29"/>
      <c r="G42" s="29"/>
      <c r="H42" s="37">
        <f t="shared" si="0"/>
        <v>0</v>
      </c>
      <c r="I42" s="49">
        <f t="shared" si="1"/>
        <v>0</v>
      </c>
    </row>
    <row r="43" spans="1:9" ht="18" x14ac:dyDescent="0.25">
      <c r="A43" s="20" t="s">
        <v>1</v>
      </c>
      <c r="B43" s="31">
        <f t="shared" ref="B43:G43" si="2">SUM(B27:B42)</f>
        <v>0</v>
      </c>
      <c r="C43" s="37">
        <f t="shared" si="2"/>
        <v>0</v>
      </c>
      <c r="D43" s="37">
        <f t="shared" si="2"/>
        <v>0</v>
      </c>
      <c r="E43" s="37">
        <f t="shared" si="2"/>
        <v>0</v>
      </c>
      <c r="F43" s="37">
        <f t="shared" si="2"/>
        <v>0</v>
      </c>
      <c r="G43" s="37">
        <f t="shared" si="2"/>
        <v>0</v>
      </c>
      <c r="H43" s="31">
        <f>SUM(B43:G43)</f>
        <v>0</v>
      </c>
      <c r="I43" s="33">
        <f>SUM(I27:I42)</f>
        <v>0</v>
      </c>
    </row>
    <row r="44" spans="1:9" ht="18" x14ac:dyDescent="0.25">
      <c r="A44" s="315"/>
      <c r="B44" s="315"/>
      <c r="C44" s="315"/>
      <c r="D44" s="315"/>
      <c r="E44" s="315"/>
      <c r="F44" s="315"/>
      <c r="G44" s="315"/>
      <c r="H44" s="315"/>
      <c r="I44" s="315"/>
    </row>
    <row r="45" spans="1:9" ht="18" x14ac:dyDescent="0.25">
      <c r="A45" s="301" t="s">
        <v>20</v>
      </c>
      <c r="B45" s="301"/>
      <c r="C45" s="301"/>
      <c r="D45" s="301"/>
      <c r="E45" s="301"/>
      <c r="F45" s="301"/>
      <c r="G45" s="301"/>
      <c r="H45" s="301"/>
      <c r="I45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45:I45"/>
    <mergeCell ref="A21:I21"/>
    <mergeCell ref="A22:I22"/>
    <mergeCell ref="A23:I23"/>
    <mergeCell ref="A24:I24"/>
    <mergeCell ref="A25:H25"/>
    <mergeCell ref="A44:I44"/>
  </mergeCells>
  <phoneticPr fontId="0" type="noConversion"/>
  <hyperlinks>
    <hyperlink ref="A23:I23" location="'Order Form'!A1" display="Back to Order Form" xr:uid="{00000000-0004-0000-4300-000000000000}"/>
    <hyperlink ref="H6:I6" r:id="rId1" display="Email" xr:uid="{00000000-0004-0000-4300-000001000000}"/>
    <hyperlink ref="A8" r:id="rId2" display="=@NOW()" xr:uid="{00000000-0004-0000-4300-000002000000}"/>
  </hyperlinks>
  <pageMargins left="0.75" right="0.75" top="1" bottom="1" header="0.5" footer="0.5"/>
  <pageSetup scale="72" fitToHeight="2" orientation="landscape" horizontalDpi="4294967293" verticalDpi="0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5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6" max="6" width="12" customWidth="1"/>
    <col min="7" max="7" width="15.85546875" customWidth="1"/>
    <col min="8" max="8" width="39.140625" customWidth="1"/>
    <col min="9" max="9" width="0" hidden="1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751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680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G43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H43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1</v>
      </c>
    </row>
    <row r="26" spans="1:9" ht="20.100000000000001" customHeight="1" x14ac:dyDescent="0.25">
      <c r="A26" s="137" t="s">
        <v>751</v>
      </c>
      <c r="B26" s="162">
        <v>8</v>
      </c>
      <c r="C26" s="162">
        <v>10</v>
      </c>
      <c r="D26" s="162">
        <v>12</v>
      </c>
      <c r="E26" s="162">
        <v>14</v>
      </c>
      <c r="F26" s="162">
        <v>16</v>
      </c>
      <c r="G26" s="162" t="s">
        <v>15</v>
      </c>
      <c r="H26" s="163" t="s">
        <v>16</v>
      </c>
    </row>
    <row r="27" spans="1:9" ht="20.100000000000001" customHeight="1" x14ac:dyDescent="0.35">
      <c r="A27" s="73" t="s">
        <v>97</v>
      </c>
      <c r="B27" s="117">
        <v>0</v>
      </c>
      <c r="C27" s="118">
        <v>0</v>
      </c>
      <c r="D27" s="119">
        <v>0</v>
      </c>
      <c r="E27" s="119">
        <v>0</v>
      </c>
      <c r="F27" s="119">
        <v>0</v>
      </c>
      <c r="G27" s="119">
        <f>SUM(B27:F27)</f>
        <v>0</v>
      </c>
      <c r="H27" s="69">
        <f>G27*$H$25</f>
        <v>0</v>
      </c>
      <c r="I27" s="116">
        <f t="shared" ref="I27:I36" si="0">H27*B27</f>
        <v>0</v>
      </c>
    </row>
    <row r="28" spans="1:9" ht="20.100000000000001" customHeight="1" x14ac:dyDescent="0.35">
      <c r="A28" s="73" t="s">
        <v>752</v>
      </c>
      <c r="B28" s="117">
        <v>0</v>
      </c>
      <c r="C28" s="118">
        <v>0</v>
      </c>
      <c r="D28" s="119">
        <v>0</v>
      </c>
      <c r="E28" s="119">
        <v>0</v>
      </c>
      <c r="F28" s="119">
        <v>0</v>
      </c>
      <c r="G28" s="119">
        <f t="shared" ref="G28:G43" si="1">SUM(B28:F28)</f>
        <v>0</v>
      </c>
      <c r="H28" s="69">
        <f t="shared" ref="H28:H36" si="2">SUM(C28:G28)</f>
        <v>0</v>
      </c>
      <c r="I28" s="116">
        <f t="shared" si="0"/>
        <v>0</v>
      </c>
    </row>
    <row r="29" spans="1:9" ht="20.100000000000001" customHeight="1" x14ac:dyDescent="0.35">
      <c r="A29" s="72" t="s">
        <v>98</v>
      </c>
      <c r="B29" s="117">
        <v>0</v>
      </c>
      <c r="C29" s="120">
        <v>0</v>
      </c>
      <c r="D29" s="119">
        <v>0</v>
      </c>
      <c r="E29" s="119">
        <v>0</v>
      </c>
      <c r="F29" s="119">
        <v>0</v>
      </c>
      <c r="G29" s="119">
        <f t="shared" si="1"/>
        <v>0</v>
      </c>
      <c r="H29" s="69">
        <f t="shared" si="2"/>
        <v>0</v>
      </c>
      <c r="I29" s="116">
        <f t="shared" si="0"/>
        <v>0</v>
      </c>
    </row>
    <row r="30" spans="1:9" ht="20.100000000000001" customHeight="1" x14ac:dyDescent="0.35">
      <c r="A30" s="72" t="s">
        <v>753</v>
      </c>
      <c r="B30" s="117">
        <v>0</v>
      </c>
      <c r="C30" s="120">
        <v>0</v>
      </c>
      <c r="D30" s="119">
        <v>0</v>
      </c>
      <c r="E30" s="119">
        <v>0</v>
      </c>
      <c r="F30" s="119">
        <v>0</v>
      </c>
      <c r="G30" s="119">
        <f t="shared" si="1"/>
        <v>0</v>
      </c>
      <c r="H30" s="69">
        <f t="shared" si="2"/>
        <v>0</v>
      </c>
      <c r="I30" s="116">
        <f t="shared" si="0"/>
        <v>0</v>
      </c>
    </row>
    <row r="31" spans="1:9" ht="20.100000000000001" customHeight="1" x14ac:dyDescent="0.35">
      <c r="A31" s="73" t="s">
        <v>616</v>
      </c>
      <c r="B31" s="117">
        <v>0</v>
      </c>
      <c r="C31" s="118">
        <v>0</v>
      </c>
      <c r="D31" s="119">
        <v>0</v>
      </c>
      <c r="E31" s="119">
        <v>0</v>
      </c>
      <c r="F31" s="119">
        <v>0</v>
      </c>
      <c r="G31" s="119">
        <f t="shared" si="1"/>
        <v>0</v>
      </c>
      <c r="H31" s="69">
        <f t="shared" si="2"/>
        <v>0</v>
      </c>
      <c r="I31" s="116">
        <f t="shared" si="0"/>
        <v>0</v>
      </c>
    </row>
    <row r="32" spans="1:9" ht="20.100000000000001" customHeight="1" x14ac:dyDescent="0.35">
      <c r="A32" s="73" t="s">
        <v>754</v>
      </c>
      <c r="B32" s="117">
        <v>0</v>
      </c>
      <c r="C32" s="118">
        <v>0</v>
      </c>
      <c r="D32" s="119">
        <v>0</v>
      </c>
      <c r="E32" s="119">
        <v>0</v>
      </c>
      <c r="F32" s="119">
        <v>0</v>
      </c>
      <c r="G32" s="119">
        <f t="shared" si="1"/>
        <v>0</v>
      </c>
      <c r="H32" s="69">
        <f t="shared" si="2"/>
        <v>0</v>
      </c>
      <c r="I32" s="116">
        <f t="shared" si="0"/>
        <v>0</v>
      </c>
    </row>
    <row r="33" spans="1:9" ht="20.100000000000001" customHeight="1" x14ac:dyDescent="0.35">
      <c r="A33" s="73" t="s">
        <v>190</v>
      </c>
      <c r="B33" s="117">
        <v>0</v>
      </c>
      <c r="C33" s="118">
        <v>0</v>
      </c>
      <c r="D33" s="119">
        <v>0</v>
      </c>
      <c r="E33" s="119">
        <v>0</v>
      </c>
      <c r="F33" s="119">
        <v>0</v>
      </c>
      <c r="G33" s="119">
        <f t="shared" si="1"/>
        <v>0</v>
      </c>
      <c r="H33" s="69">
        <f t="shared" si="2"/>
        <v>0</v>
      </c>
      <c r="I33" s="116">
        <f t="shared" si="0"/>
        <v>0</v>
      </c>
    </row>
    <row r="34" spans="1:9" ht="20.100000000000001" customHeight="1" x14ac:dyDescent="0.35">
      <c r="A34" s="96" t="s">
        <v>755</v>
      </c>
      <c r="B34" s="117">
        <v>0</v>
      </c>
      <c r="C34" s="119">
        <v>0</v>
      </c>
      <c r="D34" s="119">
        <v>0</v>
      </c>
      <c r="E34" s="119">
        <v>0</v>
      </c>
      <c r="F34" s="119">
        <v>0</v>
      </c>
      <c r="G34" s="119">
        <f t="shared" si="1"/>
        <v>0</v>
      </c>
      <c r="H34" s="69">
        <f t="shared" si="2"/>
        <v>0</v>
      </c>
      <c r="I34" s="116">
        <f t="shared" si="0"/>
        <v>0</v>
      </c>
    </row>
    <row r="35" spans="1:9" ht="20.100000000000001" customHeight="1" x14ac:dyDescent="0.35">
      <c r="A35" s="96" t="s">
        <v>99</v>
      </c>
      <c r="B35" s="117">
        <v>0</v>
      </c>
      <c r="C35" s="119">
        <v>0</v>
      </c>
      <c r="D35" s="119">
        <v>0</v>
      </c>
      <c r="E35" s="119">
        <v>0</v>
      </c>
      <c r="F35" s="119">
        <v>0</v>
      </c>
      <c r="G35" s="119">
        <f t="shared" si="1"/>
        <v>0</v>
      </c>
      <c r="H35" s="69">
        <f t="shared" si="2"/>
        <v>0</v>
      </c>
      <c r="I35" s="116">
        <f t="shared" si="0"/>
        <v>0</v>
      </c>
    </row>
    <row r="36" spans="1:9" ht="20.100000000000001" customHeight="1" x14ac:dyDescent="0.35">
      <c r="A36" s="96" t="s">
        <v>756</v>
      </c>
      <c r="B36" s="117">
        <v>0</v>
      </c>
      <c r="C36" s="119">
        <v>0</v>
      </c>
      <c r="D36" s="119">
        <v>0</v>
      </c>
      <c r="E36" s="119">
        <v>0</v>
      </c>
      <c r="F36" s="119">
        <v>0</v>
      </c>
      <c r="G36" s="119">
        <f t="shared" si="1"/>
        <v>0</v>
      </c>
      <c r="H36" s="69">
        <f t="shared" si="2"/>
        <v>0</v>
      </c>
      <c r="I36" s="116">
        <f t="shared" si="0"/>
        <v>0</v>
      </c>
    </row>
    <row r="37" spans="1:9" ht="20.100000000000001" customHeight="1" x14ac:dyDescent="0.25">
      <c r="A37" s="13" t="s">
        <v>96</v>
      </c>
      <c r="B37" s="121">
        <v>0</v>
      </c>
      <c r="C37" s="121">
        <v>0</v>
      </c>
      <c r="D37" s="121">
        <v>0</v>
      </c>
      <c r="E37" s="121">
        <v>0</v>
      </c>
      <c r="F37" s="121">
        <v>0</v>
      </c>
      <c r="G37" s="119">
        <f t="shared" si="1"/>
        <v>0</v>
      </c>
      <c r="H37" s="32">
        <f t="shared" ref="H37:H42" si="3">G37*$H$25</f>
        <v>0</v>
      </c>
    </row>
    <row r="38" spans="1:9" ht="20.100000000000001" customHeight="1" x14ac:dyDescent="0.25">
      <c r="A38" s="13" t="s">
        <v>78</v>
      </c>
      <c r="B38" s="121">
        <v>0</v>
      </c>
      <c r="C38" s="121">
        <v>0</v>
      </c>
      <c r="D38" s="121">
        <v>0</v>
      </c>
      <c r="E38" s="121">
        <v>0</v>
      </c>
      <c r="F38" s="121">
        <v>0</v>
      </c>
      <c r="G38" s="119">
        <f t="shared" si="1"/>
        <v>0</v>
      </c>
      <c r="H38" s="32">
        <f t="shared" si="3"/>
        <v>0</v>
      </c>
    </row>
    <row r="39" spans="1:9" ht="20.100000000000001" customHeight="1" x14ac:dyDescent="0.25">
      <c r="A39" s="13" t="s">
        <v>79</v>
      </c>
      <c r="B39" s="121">
        <v>0</v>
      </c>
      <c r="C39" s="121">
        <v>0</v>
      </c>
      <c r="D39" s="121">
        <v>0</v>
      </c>
      <c r="E39" s="121">
        <v>0</v>
      </c>
      <c r="F39" s="121">
        <v>0</v>
      </c>
      <c r="G39" s="119">
        <f t="shared" si="1"/>
        <v>0</v>
      </c>
      <c r="H39" s="32">
        <f t="shared" si="3"/>
        <v>0</v>
      </c>
    </row>
    <row r="40" spans="1:9" ht="20.100000000000001" customHeight="1" x14ac:dyDescent="0.25">
      <c r="A40" s="13" t="s">
        <v>97</v>
      </c>
      <c r="B40" s="121">
        <v>0</v>
      </c>
      <c r="C40" s="121">
        <v>0</v>
      </c>
      <c r="D40" s="121">
        <v>0</v>
      </c>
      <c r="E40" s="121">
        <v>0</v>
      </c>
      <c r="F40" s="121">
        <v>0</v>
      </c>
      <c r="G40" s="119">
        <f t="shared" si="1"/>
        <v>0</v>
      </c>
      <c r="H40" s="32">
        <f t="shared" si="3"/>
        <v>0</v>
      </c>
    </row>
    <row r="41" spans="1:9" ht="20.100000000000001" customHeight="1" x14ac:dyDescent="0.25">
      <c r="A41" s="13" t="s">
        <v>98</v>
      </c>
      <c r="B41" s="121">
        <v>0</v>
      </c>
      <c r="C41" s="121">
        <v>0</v>
      </c>
      <c r="D41" s="121">
        <v>0</v>
      </c>
      <c r="E41" s="121">
        <v>0</v>
      </c>
      <c r="F41" s="121">
        <v>0</v>
      </c>
      <c r="G41" s="119">
        <f t="shared" si="1"/>
        <v>0</v>
      </c>
      <c r="H41" s="32">
        <f t="shared" si="3"/>
        <v>0</v>
      </c>
    </row>
    <row r="42" spans="1:9" ht="20.100000000000001" customHeight="1" x14ac:dyDescent="0.25">
      <c r="A42" s="13" t="s">
        <v>99</v>
      </c>
      <c r="B42" s="121">
        <v>0</v>
      </c>
      <c r="C42" s="121">
        <v>0</v>
      </c>
      <c r="D42" s="121">
        <v>0</v>
      </c>
      <c r="E42" s="121">
        <v>0</v>
      </c>
      <c r="F42" s="121">
        <v>0</v>
      </c>
      <c r="G42" s="119">
        <f t="shared" si="1"/>
        <v>0</v>
      </c>
      <c r="H42" s="32">
        <f t="shared" si="3"/>
        <v>0</v>
      </c>
    </row>
    <row r="43" spans="1:9" ht="20.100000000000001" customHeight="1" x14ac:dyDescent="0.25">
      <c r="A43" s="20" t="s">
        <v>1</v>
      </c>
      <c r="B43" s="121">
        <f>SUM(B37:B42)</f>
        <v>0</v>
      </c>
      <c r="C43" s="121">
        <f>SUM(C37:C42)</f>
        <v>0</v>
      </c>
      <c r="D43" s="121">
        <f>SUM(D37:D42)</f>
        <v>0</v>
      </c>
      <c r="E43" s="121">
        <f>SUM(E37:E42)</f>
        <v>0</v>
      </c>
      <c r="F43" s="121">
        <f>SUM(F37:F42)</f>
        <v>0</v>
      </c>
      <c r="G43" s="119">
        <f t="shared" si="1"/>
        <v>0</v>
      </c>
      <c r="H43" s="32">
        <f>SUM(H37:H42)</f>
        <v>0</v>
      </c>
    </row>
    <row r="44" spans="1:9" ht="18" x14ac:dyDescent="0.25">
      <c r="A44" s="315"/>
      <c r="B44" s="315"/>
      <c r="C44" s="315"/>
      <c r="D44" s="315"/>
      <c r="E44" s="315"/>
      <c r="F44" s="315"/>
      <c r="G44" s="315"/>
      <c r="H44" s="315"/>
    </row>
    <row r="45" spans="1:9" ht="18" x14ac:dyDescent="0.25">
      <c r="A45" s="301" t="s">
        <v>20</v>
      </c>
      <c r="B45" s="301"/>
      <c r="C45" s="301"/>
      <c r="D45" s="301"/>
      <c r="E45" s="301"/>
      <c r="F45" s="301"/>
      <c r="G45" s="301"/>
      <c r="H45" s="301"/>
    </row>
  </sheetData>
  <mergeCells count="26">
    <mergeCell ref="A44:H44"/>
    <mergeCell ref="A45:H45"/>
    <mergeCell ref="A22:H22"/>
    <mergeCell ref="A23:H23"/>
    <mergeCell ref="A24:H24"/>
    <mergeCell ref="A25:G25"/>
    <mergeCell ref="A21:H21"/>
    <mergeCell ref="B12:F12"/>
    <mergeCell ref="B13:F13"/>
    <mergeCell ref="B14:F14"/>
    <mergeCell ref="B15:F15"/>
    <mergeCell ref="G6:H6"/>
    <mergeCell ref="A7:H7"/>
    <mergeCell ref="A16:A19"/>
    <mergeCell ref="B16:H19"/>
    <mergeCell ref="B20:H20"/>
    <mergeCell ref="A1:H1"/>
    <mergeCell ref="A2:H2"/>
    <mergeCell ref="A3:H3"/>
    <mergeCell ref="A4:H4"/>
    <mergeCell ref="A8:H8"/>
    <mergeCell ref="A9:H9"/>
    <mergeCell ref="B10:F10"/>
    <mergeCell ref="B11:F11"/>
    <mergeCell ref="A5:H5"/>
    <mergeCell ref="B6:F6"/>
  </mergeCells>
  <phoneticPr fontId="12" type="noConversion"/>
  <hyperlinks>
    <hyperlink ref="A23:H23" location="'Order Form'!A1" display="Back to Order Form" xr:uid="{00000000-0004-0000-0600-000000000000}"/>
    <hyperlink ref="G6:H6" r:id="rId1" display="Email" xr:uid="{00000000-0004-0000-0600-000001000000}"/>
    <hyperlink ref="A29" r:id="rId2" xr:uid="{00000000-0004-0000-0600-000002000000}"/>
    <hyperlink ref="A30" r:id="rId3" xr:uid="{00000000-0004-0000-0600-000003000000}"/>
    <hyperlink ref="A8" r:id="rId4" display="=@NOW()" xr:uid="{00000000-0004-0000-0600-000004000000}"/>
  </hyperlinks>
  <pageMargins left="0.75" right="0.75" top="1" bottom="1" header="0.5" footer="0.5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2">
    <pageSetUpPr fitToPage="1"/>
  </sheetPr>
  <dimension ref="A1:I43"/>
  <sheetViews>
    <sheetView showZeros="0" topLeftCell="A16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9.855468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67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H41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I41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67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545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>H27*$I$25</f>
        <v>0</v>
      </c>
    </row>
    <row r="28" spans="1:9" ht="18" x14ac:dyDescent="0.25">
      <c r="A28" s="13" t="s">
        <v>546</v>
      </c>
      <c r="B28" s="29">
        <v>0</v>
      </c>
      <c r="C28" s="29"/>
      <c r="D28" s="29"/>
      <c r="E28" s="29"/>
      <c r="F28" s="29"/>
      <c r="G28" s="29"/>
      <c r="H28" s="37">
        <f t="shared" ref="H28:H40" si="0">SUM(B28:G28)</f>
        <v>0</v>
      </c>
      <c r="I28" s="49">
        <f t="shared" ref="I28:I40" si="1">H28*$I$25</f>
        <v>0</v>
      </c>
    </row>
    <row r="29" spans="1:9" ht="18" x14ac:dyDescent="0.25">
      <c r="A29" s="13" t="s">
        <v>547</v>
      </c>
      <c r="B29" s="29">
        <v>0</v>
      </c>
      <c r="C29" s="29"/>
      <c r="D29" s="29"/>
      <c r="E29" s="29"/>
      <c r="F29" s="29"/>
      <c r="G29" s="29"/>
      <c r="H29" s="37">
        <f t="shared" si="0"/>
        <v>0</v>
      </c>
      <c r="I29" s="49">
        <f t="shared" si="1"/>
        <v>0</v>
      </c>
    </row>
    <row r="30" spans="1:9" ht="18" x14ac:dyDescent="0.25">
      <c r="A30" s="13" t="s">
        <v>548</v>
      </c>
      <c r="B30" s="29">
        <v>0</v>
      </c>
      <c r="C30" s="29"/>
      <c r="D30" s="29"/>
      <c r="E30" s="29"/>
      <c r="F30" s="29"/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465</v>
      </c>
      <c r="B31" s="29">
        <v>0</v>
      </c>
      <c r="C31" s="29"/>
      <c r="D31" s="29">
        <v>0</v>
      </c>
      <c r="E31" s="29">
        <v>0</v>
      </c>
      <c r="F31" s="29"/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549</v>
      </c>
      <c r="B32" s="29">
        <v>0</v>
      </c>
      <c r="C32" s="29"/>
      <c r="D32" s="29"/>
      <c r="E32" s="29"/>
      <c r="F32" s="29"/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550</v>
      </c>
      <c r="B33" s="29">
        <v>0</v>
      </c>
      <c r="C33" s="29"/>
      <c r="D33" s="29"/>
      <c r="E33" s="29"/>
      <c r="F33" s="29"/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13" t="s">
        <v>551</v>
      </c>
      <c r="B34" s="29">
        <v>0</v>
      </c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13" t="s">
        <v>552</v>
      </c>
      <c r="B35" s="29">
        <v>0</v>
      </c>
      <c r="C35" s="29"/>
      <c r="D35" s="29"/>
      <c r="E35" s="29"/>
      <c r="F35" s="29"/>
      <c r="G35" s="29"/>
      <c r="H35" s="37">
        <f t="shared" si="0"/>
        <v>0</v>
      </c>
      <c r="I35" s="49">
        <f t="shared" si="1"/>
        <v>0</v>
      </c>
    </row>
    <row r="36" spans="1:9" ht="18" x14ac:dyDescent="0.25">
      <c r="A36" s="13" t="s">
        <v>553</v>
      </c>
      <c r="B36" s="29">
        <v>0</v>
      </c>
      <c r="C36" s="29"/>
      <c r="D36" s="29"/>
      <c r="E36" s="29"/>
      <c r="F36" s="29"/>
      <c r="G36" s="29"/>
      <c r="H36" s="37">
        <f t="shared" si="0"/>
        <v>0</v>
      </c>
      <c r="I36" s="49">
        <f t="shared" si="1"/>
        <v>0</v>
      </c>
    </row>
    <row r="37" spans="1:9" ht="18" x14ac:dyDescent="0.25">
      <c r="A37" s="13" t="s">
        <v>554</v>
      </c>
      <c r="B37" s="29">
        <v>0</v>
      </c>
      <c r="C37" s="29"/>
      <c r="D37" s="29"/>
      <c r="E37" s="29"/>
      <c r="F37" s="29"/>
      <c r="G37" s="29"/>
      <c r="H37" s="37">
        <f t="shared" si="0"/>
        <v>0</v>
      </c>
      <c r="I37" s="49">
        <f t="shared" si="1"/>
        <v>0</v>
      </c>
    </row>
    <row r="38" spans="1:9" ht="18" x14ac:dyDescent="0.25">
      <c r="A38" s="13" t="s">
        <v>555</v>
      </c>
      <c r="B38" s="29">
        <v>0</v>
      </c>
      <c r="C38" s="29"/>
      <c r="D38" s="29"/>
      <c r="E38" s="29"/>
      <c r="F38" s="29"/>
      <c r="G38" s="29"/>
      <c r="H38" s="37">
        <f t="shared" si="0"/>
        <v>0</v>
      </c>
      <c r="I38" s="49">
        <f t="shared" si="1"/>
        <v>0</v>
      </c>
    </row>
    <row r="39" spans="1:9" ht="18" x14ac:dyDescent="0.25">
      <c r="A39" s="13" t="s">
        <v>459</v>
      </c>
      <c r="B39" s="29">
        <v>0</v>
      </c>
      <c r="C39" s="29"/>
      <c r="D39" s="29"/>
      <c r="E39" s="29"/>
      <c r="F39" s="29"/>
      <c r="G39" s="29"/>
      <c r="H39" s="37">
        <f t="shared" si="0"/>
        <v>0</v>
      </c>
      <c r="I39" s="49">
        <f t="shared" si="1"/>
        <v>0</v>
      </c>
    </row>
    <row r="40" spans="1:9" ht="18" x14ac:dyDescent="0.25">
      <c r="A40" s="13"/>
      <c r="B40" s="29"/>
      <c r="C40" s="29"/>
      <c r="D40" s="29"/>
      <c r="E40" s="29"/>
      <c r="F40" s="29"/>
      <c r="G40" s="29"/>
      <c r="H40" s="37">
        <f t="shared" si="0"/>
        <v>0</v>
      </c>
      <c r="I40" s="49">
        <f t="shared" si="1"/>
        <v>0</v>
      </c>
    </row>
    <row r="41" spans="1:9" ht="18" x14ac:dyDescent="0.25">
      <c r="A41" s="20" t="s">
        <v>1</v>
      </c>
      <c r="B41" s="31">
        <f t="shared" ref="B41:G41" si="2">SUM(B27:B40)</f>
        <v>0</v>
      </c>
      <c r="C41" s="37">
        <f t="shared" si="2"/>
        <v>0</v>
      </c>
      <c r="D41" s="37">
        <f t="shared" si="2"/>
        <v>0</v>
      </c>
      <c r="E41" s="37">
        <f t="shared" si="2"/>
        <v>0</v>
      </c>
      <c r="F41" s="37">
        <f t="shared" si="2"/>
        <v>0</v>
      </c>
      <c r="G41" s="37">
        <f t="shared" si="2"/>
        <v>0</v>
      </c>
      <c r="H41" s="31">
        <f>SUM(B41:G41)</f>
        <v>0</v>
      </c>
      <c r="I41" s="33">
        <f>SUM(I27:I40)</f>
        <v>0</v>
      </c>
    </row>
    <row r="42" spans="1:9" ht="18" x14ac:dyDescent="0.25">
      <c r="A42" s="315"/>
      <c r="B42" s="315"/>
      <c r="C42" s="315"/>
      <c r="D42" s="315"/>
      <c r="E42" s="315"/>
      <c r="F42" s="315"/>
      <c r="G42" s="315"/>
      <c r="H42" s="315"/>
      <c r="I42" s="315"/>
    </row>
    <row r="43" spans="1:9" ht="18" x14ac:dyDescent="0.25">
      <c r="A43" s="301" t="s">
        <v>20</v>
      </c>
      <c r="B43" s="301"/>
      <c r="C43" s="301"/>
      <c r="D43" s="301"/>
      <c r="E43" s="301"/>
      <c r="F43" s="301"/>
      <c r="G43" s="301"/>
      <c r="H43" s="301"/>
      <c r="I43" s="301"/>
    </row>
  </sheetData>
  <mergeCells count="26">
    <mergeCell ref="A42:I42"/>
    <mergeCell ref="A43:I43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4400-000000000000}"/>
    <hyperlink ref="H6:I6" r:id="rId1" display="Email" xr:uid="{00000000-0004-0000-4400-000001000000}"/>
    <hyperlink ref="A8" r:id="rId2" display="=@NOW()" xr:uid="{00000000-0004-0000-4400-000002000000}"/>
  </hyperlinks>
  <pageMargins left="0.75" right="0.75" top="1" bottom="1" header="0.5" footer="0.5"/>
  <pageSetup scale="52" fitToHeight="2" orientation="portrait" horizontalDpi="4294967293" verticalDpi="0" r:id="rId3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3">
    <pageSetUpPr fitToPage="1"/>
  </sheetPr>
  <dimension ref="A1:I43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28515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68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701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H41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I41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2.5</v>
      </c>
    </row>
    <row r="26" spans="1:9" ht="18" x14ac:dyDescent="0.25">
      <c r="A26" s="4" t="s">
        <v>68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545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 t="shared" ref="H27:H41" si="0">SUM(B27:G27)</f>
        <v>0</v>
      </c>
      <c r="I27" s="49">
        <f>H27*$I$25</f>
        <v>0</v>
      </c>
    </row>
    <row r="28" spans="1:9" ht="18" x14ac:dyDescent="0.25">
      <c r="A28" s="13" t="s">
        <v>546</v>
      </c>
      <c r="B28" s="29">
        <v>0</v>
      </c>
      <c r="C28" s="29"/>
      <c r="D28" s="29"/>
      <c r="E28" s="29"/>
      <c r="F28" s="29"/>
      <c r="G28" s="29"/>
      <c r="H28" s="37">
        <f t="shared" si="0"/>
        <v>0</v>
      </c>
      <c r="I28" s="49">
        <f t="shared" ref="I28:I40" si="1">H28*$I$25</f>
        <v>0</v>
      </c>
    </row>
    <row r="29" spans="1:9" ht="18" x14ac:dyDescent="0.25">
      <c r="A29" s="13" t="s">
        <v>547</v>
      </c>
      <c r="B29" s="29">
        <v>0</v>
      </c>
      <c r="C29" s="29"/>
      <c r="D29" s="29"/>
      <c r="E29" s="29"/>
      <c r="F29" s="29"/>
      <c r="G29" s="29"/>
      <c r="H29" s="37">
        <f t="shared" si="0"/>
        <v>0</v>
      </c>
      <c r="I29" s="49">
        <f t="shared" si="1"/>
        <v>0</v>
      </c>
    </row>
    <row r="30" spans="1:9" ht="18" x14ac:dyDescent="0.25">
      <c r="A30" s="13" t="s">
        <v>548</v>
      </c>
      <c r="B30" s="29">
        <v>0</v>
      </c>
      <c r="C30" s="29"/>
      <c r="D30" s="29"/>
      <c r="E30" s="29"/>
      <c r="F30" s="29"/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465</v>
      </c>
      <c r="B31" s="29">
        <v>0</v>
      </c>
      <c r="C31" s="29"/>
      <c r="D31" s="29"/>
      <c r="E31" s="29"/>
      <c r="F31" s="29"/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549</v>
      </c>
      <c r="B32" s="29">
        <v>0</v>
      </c>
      <c r="C32" s="29"/>
      <c r="D32" s="29"/>
      <c r="E32" s="29"/>
      <c r="F32" s="29"/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550</v>
      </c>
      <c r="B33" s="29">
        <v>0</v>
      </c>
      <c r="C33" s="29"/>
      <c r="D33" s="29"/>
      <c r="E33" s="29"/>
      <c r="F33" s="29"/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13" t="s">
        <v>551</v>
      </c>
      <c r="B34" s="29">
        <v>0</v>
      </c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13" t="s">
        <v>552</v>
      </c>
      <c r="B35" s="29">
        <v>0</v>
      </c>
      <c r="C35" s="29"/>
      <c r="D35" s="29"/>
      <c r="E35" s="29"/>
      <c r="F35" s="29"/>
      <c r="G35" s="29"/>
      <c r="H35" s="37">
        <f t="shared" si="0"/>
        <v>0</v>
      </c>
      <c r="I35" s="49">
        <f t="shared" si="1"/>
        <v>0</v>
      </c>
    </row>
    <row r="36" spans="1:9" ht="18" x14ac:dyDescent="0.25">
      <c r="A36" s="13" t="s">
        <v>553</v>
      </c>
      <c r="B36" s="29">
        <v>0</v>
      </c>
      <c r="C36" s="29"/>
      <c r="D36" s="29"/>
      <c r="E36" s="29"/>
      <c r="F36" s="29"/>
      <c r="G36" s="29"/>
      <c r="H36" s="37">
        <f t="shared" si="0"/>
        <v>0</v>
      </c>
      <c r="I36" s="49">
        <f t="shared" si="1"/>
        <v>0</v>
      </c>
    </row>
    <row r="37" spans="1:9" ht="18" x14ac:dyDescent="0.25">
      <c r="A37" s="13" t="s">
        <v>554</v>
      </c>
      <c r="B37" s="29">
        <v>0</v>
      </c>
      <c r="C37" s="29"/>
      <c r="D37" s="29"/>
      <c r="E37" s="29"/>
      <c r="F37" s="29"/>
      <c r="G37" s="29"/>
      <c r="H37" s="37">
        <f t="shared" si="0"/>
        <v>0</v>
      </c>
      <c r="I37" s="49">
        <f t="shared" si="1"/>
        <v>0</v>
      </c>
    </row>
    <row r="38" spans="1:9" ht="18" x14ac:dyDescent="0.25">
      <c r="A38" s="13" t="s">
        <v>555</v>
      </c>
      <c r="B38" s="29">
        <v>0</v>
      </c>
      <c r="C38" s="29"/>
      <c r="D38" s="29"/>
      <c r="E38" s="29"/>
      <c r="F38" s="29"/>
      <c r="G38" s="29"/>
      <c r="H38" s="37">
        <f t="shared" si="0"/>
        <v>0</v>
      </c>
      <c r="I38" s="49">
        <f t="shared" si="1"/>
        <v>0</v>
      </c>
    </row>
    <row r="39" spans="1:9" ht="18" x14ac:dyDescent="0.25">
      <c r="A39" s="13" t="s">
        <v>459</v>
      </c>
      <c r="B39" s="29">
        <v>0</v>
      </c>
      <c r="C39" s="29"/>
      <c r="D39" s="29"/>
      <c r="E39" s="29"/>
      <c r="F39" s="29"/>
      <c r="G39" s="29"/>
      <c r="H39" s="37">
        <f t="shared" si="0"/>
        <v>0</v>
      </c>
      <c r="I39" s="49">
        <f t="shared" si="1"/>
        <v>0</v>
      </c>
    </row>
    <row r="40" spans="1:9" ht="18" x14ac:dyDescent="0.25">
      <c r="A40" s="13"/>
      <c r="B40" s="29">
        <v>0</v>
      </c>
      <c r="C40" s="29"/>
      <c r="D40" s="29"/>
      <c r="E40" s="29"/>
      <c r="F40" s="29"/>
      <c r="G40" s="29"/>
      <c r="H40" s="37">
        <f t="shared" si="0"/>
        <v>0</v>
      </c>
      <c r="I40" s="49">
        <f t="shared" si="1"/>
        <v>0</v>
      </c>
    </row>
    <row r="41" spans="1:9" ht="18" x14ac:dyDescent="0.25">
      <c r="A41" s="20" t="s">
        <v>1</v>
      </c>
      <c r="B41" s="42">
        <f t="shared" ref="B41:G41" si="2">SUM(B27:B40)</f>
        <v>0</v>
      </c>
      <c r="C41" s="44">
        <f t="shared" si="2"/>
        <v>0</v>
      </c>
      <c r="D41" s="44">
        <f t="shared" si="2"/>
        <v>0</v>
      </c>
      <c r="E41" s="44">
        <f t="shared" si="2"/>
        <v>0</v>
      </c>
      <c r="F41" s="44">
        <f t="shared" si="2"/>
        <v>0</v>
      </c>
      <c r="G41" s="44">
        <f t="shared" si="2"/>
        <v>0</v>
      </c>
      <c r="H41" s="31">
        <f t="shared" si="0"/>
        <v>0</v>
      </c>
      <c r="I41" s="33">
        <f>SUM(I27:I40)</f>
        <v>0</v>
      </c>
    </row>
    <row r="42" spans="1:9" ht="18" x14ac:dyDescent="0.25">
      <c r="A42" s="315"/>
      <c r="B42" s="315"/>
      <c r="C42" s="315"/>
      <c r="D42" s="315"/>
      <c r="E42" s="315"/>
      <c r="F42" s="315"/>
      <c r="G42" s="315"/>
      <c r="H42" s="315"/>
      <c r="I42" s="315"/>
    </row>
    <row r="43" spans="1:9" ht="18" x14ac:dyDescent="0.25">
      <c r="A43" s="301" t="s">
        <v>20</v>
      </c>
      <c r="B43" s="301"/>
      <c r="C43" s="301"/>
      <c r="D43" s="301"/>
      <c r="E43" s="301"/>
      <c r="F43" s="301"/>
      <c r="G43" s="301"/>
      <c r="H43" s="301"/>
      <c r="I43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43:I43"/>
    <mergeCell ref="A21:I21"/>
    <mergeCell ref="A22:I22"/>
    <mergeCell ref="A23:I23"/>
    <mergeCell ref="A24:I24"/>
    <mergeCell ref="A25:H25"/>
    <mergeCell ref="A42:I42"/>
  </mergeCells>
  <phoneticPr fontId="0" type="noConversion"/>
  <hyperlinks>
    <hyperlink ref="A23:I23" location="'Order Form'!A1" display="Back to Order Form" xr:uid="{00000000-0004-0000-4500-000000000000}"/>
    <hyperlink ref="H6:I6" r:id="rId1" display="Email" xr:uid="{00000000-0004-0000-4500-000001000000}"/>
    <hyperlink ref="A8" r:id="rId2" display="=@NOW()" xr:uid="{00000000-0004-0000-4500-000002000000}"/>
  </hyperlinks>
  <pageMargins left="0.75" right="0.75" top="1" bottom="1" header="0.5" footer="0.5"/>
  <pageSetup scale="53" fitToHeight="2" orientation="portrait" horizontalDpi="4294967293" verticalDpi="0" r:id="rId3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64">
    <pageSetUpPr fitToPage="1"/>
  </sheetPr>
  <dimension ref="A1:I33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855468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69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/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H31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I31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69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556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>H27*$I$25</f>
        <v>0</v>
      </c>
    </row>
    <row r="28" spans="1:9" ht="18" x14ac:dyDescent="0.25">
      <c r="A28" s="13" t="s">
        <v>557</v>
      </c>
      <c r="B28" s="29">
        <v>0</v>
      </c>
      <c r="C28" s="29"/>
      <c r="D28" s="29"/>
      <c r="E28" s="29"/>
      <c r="F28" s="29"/>
      <c r="G28" s="29"/>
      <c r="H28" s="37">
        <f>SUM(B28:G28)</f>
        <v>0</v>
      </c>
      <c r="I28" s="49">
        <f>H28*$I$25</f>
        <v>0</v>
      </c>
    </row>
    <row r="29" spans="1:9" ht="18" x14ac:dyDescent="0.25">
      <c r="A29" s="13" t="s">
        <v>558</v>
      </c>
      <c r="B29" s="29">
        <v>0</v>
      </c>
      <c r="C29" s="29"/>
      <c r="D29" s="29"/>
      <c r="E29" s="29"/>
      <c r="F29" s="29"/>
      <c r="G29" s="29"/>
      <c r="H29" s="37">
        <f>SUM(B29:G29)</f>
        <v>0</v>
      </c>
      <c r="I29" s="49">
        <f>H29*$I$25</f>
        <v>0</v>
      </c>
    </row>
    <row r="30" spans="1:9" ht="18" x14ac:dyDescent="0.25">
      <c r="A30" s="13"/>
      <c r="B30" s="29"/>
      <c r="C30" s="29"/>
      <c r="D30" s="29"/>
      <c r="E30" s="29"/>
      <c r="F30" s="29"/>
      <c r="G30" s="29"/>
      <c r="H30" s="37"/>
      <c r="I30" s="49">
        <f>H30*$I$25</f>
        <v>0</v>
      </c>
    </row>
    <row r="31" spans="1:9" ht="18" x14ac:dyDescent="0.25">
      <c r="A31" s="20" t="s">
        <v>1</v>
      </c>
      <c r="B31" s="31">
        <f t="shared" ref="B31:G31" si="0">SUM(B27:B30)</f>
        <v>0</v>
      </c>
      <c r="C31" s="37">
        <f t="shared" si="0"/>
        <v>0</v>
      </c>
      <c r="D31" s="37">
        <f t="shared" si="0"/>
        <v>0</v>
      </c>
      <c r="E31" s="37">
        <f t="shared" si="0"/>
        <v>0</v>
      </c>
      <c r="F31" s="37">
        <f t="shared" si="0"/>
        <v>0</v>
      </c>
      <c r="G31" s="37">
        <f t="shared" si="0"/>
        <v>0</v>
      </c>
      <c r="H31" s="31">
        <f>SUM(B31:G31)</f>
        <v>0</v>
      </c>
      <c r="I31" s="33">
        <f>SUM(I27:I30)</f>
        <v>0</v>
      </c>
    </row>
    <row r="32" spans="1:9" ht="18" x14ac:dyDescent="0.25">
      <c r="A32" s="315"/>
      <c r="B32" s="315"/>
      <c r="C32" s="315"/>
      <c r="D32" s="315"/>
      <c r="E32" s="315"/>
      <c r="F32" s="315"/>
      <c r="G32" s="315"/>
      <c r="H32" s="315"/>
      <c r="I32" s="315"/>
    </row>
    <row r="33" spans="1:9" ht="18" x14ac:dyDescent="0.25">
      <c r="A33" s="301" t="s">
        <v>20</v>
      </c>
      <c r="B33" s="301"/>
      <c r="C33" s="301"/>
      <c r="D33" s="301"/>
      <c r="E33" s="301"/>
      <c r="F33" s="301"/>
      <c r="G33" s="301"/>
      <c r="H33" s="301"/>
      <c r="I33" s="301"/>
    </row>
  </sheetData>
  <mergeCells count="26">
    <mergeCell ref="A32:I32"/>
    <mergeCell ref="A33:I33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4600-000000000000}"/>
    <hyperlink ref="H6:I6" r:id="rId1" display="Email" xr:uid="{00000000-0004-0000-4600-000001000000}"/>
    <hyperlink ref="A8" r:id="rId2" display="=@NOW()" xr:uid="{00000000-0004-0000-4600-000002000000}"/>
  </hyperlinks>
  <pageMargins left="0.75" right="0.75" top="1" bottom="1" header="0.5" footer="0.5"/>
  <pageSetup scale="65" orientation="landscape" horizontalDpi="4294967293" verticalDpi="0" r:id="rId3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65">
    <pageSetUpPr fitToPage="1"/>
  </sheetPr>
  <dimension ref="A1:I35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42.140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583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680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H33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I33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704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26" t="s">
        <v>584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 t="shared" ref="I27:I32" si="0">H27*$I$25</f>
        <v>0</v>
      </c>
    </row>
    <row r="28" spans="1:9" ht="18" x14ac:dyDescent="0.25">
      <c r="A28" s="13" t="s">
        <v>585</v>
      </c>
      <c r="B28" s="29">
        <v>0</v>
      </c>
      <c r="C28" s="29"/>
      <c r="D28" s="29">
        <v>0</v>
      </c>
      <c r="E28" s="29">
        <v>0</v>
      </c>
      <c r="F28" s="29"/>
      <c r="G28" s="29"/>
      <c r="H28" s="37">
        <f>SUM(B28:G28)</f>
        <v>0</v>
      </c>
      <c r="I28" s="49">
        <f t="shared" si="0"/>
        <v>0</v>
      </c>
    </row>
    <row r="29" spans="1:9" ht="18" x14ac:dyDescent="0.25">
      <c r="A29" s="13" t="s">
        <v>586</v>
      </c>
      <c r="B29" s="29">
        <v>0</v>
      </c>
      <c r="C29" s="29"/>
      <c r="D29" s="29"/>
      <c r="E29" s="29">
        <v>0</v>
      </c>
      <c r="F29" s="29"/>
      <c r="G29" s="29"/>
      <c r="H29" s="37">
        <f>SUM(B29:G29)</f>
        <v>0</v>
      </c>
      <c r="I29" s="49">
        <f t="shared" si="0"/>
        <v>0</v>
      </c>
    </row>
    <row r="30" spans="1:9" ht="18" x14ac:dyDescent="0.25">
      <c r="A30" s="13" t="s">
        <v>587</v>
      </c>
      <c r="B30" s="29">
        <v>0</v>
      </c>
      <c r="C30" s="29"/>
      <c r="D30" s="29"/>
      <c r="E30" s="29">
        <v>0</v>
      </c>
      <c r="F30" s="29"/>
      <c r="G30" s="29"/>
      <c r="H30" s="37">
        <f>SUM(B30:G30)</f>
        <v>0</v>
      </c>
      <c r="I30" s="49">
        <f t="shared" si="0"/>
        <v>0</v>
      </c>
    </row>
    <row r="31" spans="1:9" ht="18" x14ac:dyDescent="0.25">
      <c r="A31" s="13" t="s">
        <v>588</v>
      </c>
      <c r="B31" s="29">
        <v>0</v>
      </c>
      <c r="C31" s="29"/>
      <c r="D31" s="29"/>
      <c r="E31" s="29">
        <v>0</v>
      </c>
      <c r="F31" s="29"/>
      <c r="G31" s="29"/>
      <c r="H31" s="37">
        <f>SUM(B31:G31)</f>
        <v>0</v>
      </c>
      <c r="I31" s="49">
        <f t="shared" si="0"/>
        <v>0</v>
      </c>
    </row>
    <row r="32" spans="1:9" ht="18" x14ac:dyDescent="0.25">
      <c r="A32" s="13"/>
      <c r="B32" s="29"/>
      <c r="C32" s="29"/>
      <c r="D32" s="29"/>
      <c r="E32" s="29"/>
      <c r="F32" s="29"/>
      <c r="G32" s="29"/>
      <c r="H32" s="37"/>
      <c r="I32" s="49">
        <f t="shared" si="0"/>
        <v>0</v>
      </c>
    </row>
    <row r="33" spans="1:9" ht="18" x14ac:dyDescent="0.25">
      <c r="A33" s="20" t="s">
        <v>1</v>
      </c>
      <c r="B33" s="31">
        <f t="shared" ref="B33:G33" si="1">SUM(B27:B32)</f>
        <v>0</v>
      </c>
      <c r="C33" s="37">
        <f t="shared" si="1"/>
        <v>0</v>
      </c>
      <c r="D33" s="37">
        <f t="shared" si="1"/>
        <v>0</v>
      </c>
      <c r="E33" s="37">
        <f t="shared" si="1"/>
        <v>0</v>
      </c>
      <c r="F33" s="37">
        <f t="shared" si="1"/>
        <v>0</v>
      </c>
      <c r="G33" s="37">
        <f t="shared" si="1"/>
        <v>0</v>
      </c>
      <c r="H33" s="31">
        <f>SUM(B33:G33)</f>
        <v>0</v>
      </c>
      <c r="I33" s="33">
        <f>SUM(I27:I32)</f>
        <v>0</v>
      </c>
    </row>
    <row r="34" spans="1:9" ht="18" x14ac:dyDescent="0.25">
      <c r="A34" s="315"/>
      <c r="B34" s="315"/>
      <c r="C34" s="315"/>
      <c r="D34" s="315"/>
      <c r="E34" s="315"/>
      <c r="F34" s="315"/>
      <c r="G34" s="315"/>
      <c r="H34" s="315"/>
      <c r="I34" s="315"/>
    </row>
    <row r="35" spans="1:9" ht="18" x14ac:dyDescent="0.25">
      <c r="A35" s="301" t="s">
        <v>20</v>
      </c>
      <c r="B35" s="301"/>
      <c r="C35" s="301"/>
      <c r="D35" s="301"/>
      <c r="E35" s="301"/>
      <c r="F35" s="301"/>
      <c r="G35" s="301"/>
      <c r="H35" s="301"/>
      <c r="I35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35:I35"/>
    <mergeCell ref="A21:I21"/>
    <mergeCell ref="A22:I22"/>
    <mergeCell ref="A23:I23"/>
    <mergeCell ref="A24:I24"/>
    <mergeCell ref="A25:H25"/>
    <mergeCell ref="A34:I34"/>
  </mergeCells>
  <phoneticPr fontId="0" type="noConversion"/>
  <hyperlinks>
    <hyperlink ref="A23:I23" location="'Order Form'!A1" display="Back to Order Form" xr:uid="{00000000-0004-0000-4700-000000000000}"/>
    <hyperlink ref="H6:I6" r:id="rId1" display="Email" xr:uid="{00000000-0004-0000-4700-000001000000}"/>
    <hyperlink ref="A8" r:id="rId2" display="=@NOW()" xr:uid="{00000000-0004-0000-4700-000002000000}"/>
    <hyperlink ref="A27" r:id="rId3" xr:uid="{00000000-0004-0000-4700-000003000000}"/>
  </hyperlinks>
  <pageMargins left="0.75" right="0.75" top="1" bottom="1" header="0.5" footer="0.5"/>
  <pageSetup scale="51" fitToHeight="2" orientation="portrait" horizontalDpi="4294967293" verticalDpi="0" r:id="rId4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66">
    <pageSetUpPr fitToPage="1"/>
  </sheetPr>
  <dimension ref="A1:I62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6.71093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70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H60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I60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</v>
      </c>
    </row>
    <row r="26" spans="1:9" ht="18" x14ac:dyDescent="0.25">
      <c r="A26" s="4" t="s">
        <v>70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559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>H27*$I$25</f>
        <v>0</v>
      </c>
    </row>
    <row r="28" spans="1:9" ht="18" x14ac:dyDescent="0.25">
      <c r="A28" s="13" t="s">
        <v>560</v>
      </c>
      <c r="B28" s="29"/>
      <c r="C28" s="29"/>
      <c r="D28" s="29"/>
      <c r="E28" s="29"/>
      <c r="F28" s="29"/>
      <c r="G28" s="29"/>
      <c r="H28" s="37"/>
      <c r="I28" s="49">
        <f t="shared" ref="I28:I59" si="0">H28*$I$25</f>
        <v>0</v>
      </c>
    </row>
    <row r="29" spans="1:9" ht="18" x14ac:dyDescent="0.25">
      <c r="A29" s="13" t="s">
        <v>561</v>
      </c>
      <c r="B29" s="29"/>
      <c r="C29" s="29"/>
      <c r="D29" s="29"/>
      <c r="E29" s="29"/>
      <c r="F29" s="29"/>
      <c r="G29" s="29"/>
      <c r="H29" s="37"/>
      <c r="I29" s="49">
        <f t="shared" si="0"/>
        <v>0</v>
      </c>
    </row>
    <row r="30" spans="1:9" ht="18" x14ac:dyDescent="0.25">
      <c r="A30" s="13" t="s">
        <v>562</v>
      </c>
      <c r="B30" s="29"/>
      <c r="C30" s="29"/>
      <c r="D30" s="29"/>
      <c r="E30" s="29"/>
      <c r="F30" s="29"/>
      <c r="G30" s="29"/>
      <c r="H30" s="37"/>
      <c r="I30" s="49">
        <f t="shared" si="0"/>
        <v>0</v>
      </c>
    </row>
    <row r="31" spans="1:9" ht="18" x14ac:dyDescent="0.25">
      <c r="A31" s="13" t="s">
        <v>563</v>
      </c>
      <c r="B31" s="29"/>
      <c r="C31" s="29"/>
      <c r="D31" s="29"/>
      <c r="E31" s="29"/>
      <c r="F31" s="29"/>
      <c r="G31" s="29"/>
      <c r="H31" s="37"/>
      <c r="I31" s="49">
        <f t="shared" si="0"/>
        <v>0</v>
      </c>
    </row>
    <row r="32" spans="1:9" ht="18" x14ac:dyDescent="0.25">
      <c r="A32" s="13" t="s">
        <v>564</v>
      </c>
      <c r="B32" s="29"/>
      <c r="C32" s="29"/>
      <c r="D32" s="29"/>
      <c r="E32" s="29"/>
      <c r="F32" s="29"/>
      <c r="G32" s="29"/>
      <c r="H32" s="37"/>
      <c r="I32" s="49">
        <f t="shared" si="0"/>
        <v>0</v>
      </c>
    </row>
    <row r="33" spans="1:9" ht="18" x14ac:dyDescent="0.25">
      <c r="A33" s="13" t="s">
        <v>565</v>
      </c>
      <c r="B33" s="29"/>
      <c r="C33" s="29"/>
      <c r="D33" s="29"/>
      <c r="E33" s="29"/>
      <c r="F33" s="29"/>
      <c r="G33" s="29"/>
      <c r="H33" s="37"/>
      <c r="I33" s="49">
        <f t="shared" si="0"/>
        <v>0</v>
      </c>
    </row>
    <row r="34" spans="1:9" ht="18" x14ac:dyDescent="0.25">
      <c r="A34" s="13" t="s">
        <v>566</v>
      </c>
      <c r="B34" s="29"/>
      <c r="C34" s="29"/>
      <c r="D34" s="29"/>
      <c r="E34" s="29"/>
      <c r="F34" s="29"/>
      <c r="G34" s="29"/>
      <c r="H34" s="37"/>
      <c r="I34" s="49">
        <f t="shared" si="0"/>
        <v>0</v>
      </c>
    </row>
    <row r="35" spans="1:9" ht="18" x14ac:dyDescent="0.25">
      <c r="A35" s="13" t="s">
        <v>368</v>
      </c>
      <c r="B35" s="29"/>
      <c r="C35" s="29"/>
      <c r="D35" s="29"/>
      <c r="E35" s="29"/>
      <c r="F35" s="29"/>
      <c r="G35" s="29"/>
      <c r="H35" s="37"/>
      <c r="I35" s="49">
        <f t="shared" si="0"/>
        <v>0</v>
      </c>
    </row>
    <row r="36" spans="1:9" ht="18" x14ac:dyDescent="0.25">
      <c r="A36" s="13" t="s">
        <v>376</v>
      </c>
      <c r="B36" s="29"/>
      <c r="C36" s="29"/>
      <c r="D36" s="29"/>
      <c r="E36" s="29"/>
      <c r="F36" s="29"/>
      <c r="G36" s="29"/>
      <c r="H36" s="37"/>
      <c r="I36" s="49">
        <f t="shared" si="0"/>
        <v>0</v>
      </c>
    </row>
    <row r="37" spans="1:9" ht="18" x14ac:dyDescent="0.25">
      <c r="A37" s="13" t="s">
        <v>567</v>
      </c>
      <c r="B37" s="29"/>
      <c r="C37" s="29"/>
      <c r="D37" s="29"/>
      <c r="E37" s="29"/>
      <c r="F37" s="29"/>
      <c r="G37" s="29"/>
      <c r="H37" s="37"/>
      <c r="I37" s="49">
        <f t="shared" si="0"/>
        <v>0</v>
      </c>
    </row>
    <row r="38" spans="1:9" ht="18" x14ac:dyDescent="0.25">
      <c r="A38" s="13" t="s">
        <v>568</v>
      </c>
      <c r="B38" s="29"/>
      <c r="C38" s="29"/>
      <c r="D38" s="29"/>
      <c r="E38" s="29"/>
      <c r="F38" s="29"/>
      <c r="G38" s="29"/>
      <c r="H38" s="37"/>
      <c r="I38" s="49">
        <f t="shared" si="0"/>
        <v>0</v>
      </c>
    </row>
    <row r="39" spans="1:9" ht="18" x14ac:dyDescent="0.25">
      <c r="A39" s="13" t="s">
        <v>391</v>
      </c>
      <c r="B39" s="29"/>
      <c r="C39" s="29"/>
      <c r="D39" s="29"/>
      <c r="E39" s="29"/>
      <c r="F39" s="29"/>
      <c r="G39" s="29"/>
      <c r="H39" s="37"/>
      <c r="I39" s="49">
        <f t="shared" si="0"/>
        <v>0</v>
      </c>
    </row>
    <row r="40" spans="1:9" ht="18" x14ac:dyDescent="0.25">
      <c r="A40" s="13" t="s">
        <v>569</v>
      </c>
      <c r="B40" s="29"/>
      <c r="C40" s="29"/>
      <c r="D40" s="29"/>
      <c r="E40" s="29"/>
      <c r="F40" s="29"/>
      <c r="G40" s="29"/>
      <c r="H40" s="37"/>
      <c r="I40" s="49">
        <f t="shared" si="0"/>
        <v>0</v>
      </c>
    </row>
    <row r="41" spans="1:9" ht="18" x14ac:dyDescent="0.25">
      <c r="A41" s="13" t="s">
        <v>570</v>
      </c>
      <c r="B41" s="29"/>
      <c r="C41" s="29"/>
      <c r="D41" s="29"/>
      <c r="E41" s="29"/>
      <c r="F41" s="29"/>
      <c r="G41" s="29"/>
      <c r="H41" s="37"/>
      <c r="I41" s="49">
        <f t="shared" si="0"/>
        <v>0</v>
      </c>
    </row>
    <row r="42" spans="1:9" ht="18" x14ac:dyDescent="0.25">
      <c r="A42" s="13" t="s">
        <v>571</v>
      </c>
      <c r="B42" s="29"/>
      <c r="C42" s="29"/>
      <c r="D42" s="29"/>
      <c r="E42" s="29"/>
      <c r="F42" s="29"/>
      <c r="G42" s="29"/>
      <c r="H42" s="37"/>
      <c r="I42" s="49">
        <f t="shared" si="0"/>
        <v>0</v>
      </c>
    </row>
    <row r="43" spans="1:9" ht="18" x14ac:dyDescent="0.25">
      <c r="A43" s="13" t="s">
        <v>211</v>
      </c>
      <c r="B43" s="29"/>
      <c r="C43" s="29"/>
      <c r="D43" s="29"/>
      <c r="E43" s="29"/>
      <c r="F43" s="29"/>
      <c r="G43" s="29"/>
      <c r="H43" s="37"/>
      <c r="I43" s="49">
        <f t="shared" si="0"/>
        <v>0</v>
      </c>
    </row>
    <row r="44" spans="1:9" ht="18" x14ac:dyDescent="0.25">
      <c r="A44" s="13" t="s">
        <v>572</v>
      </c>
      <c r="B44" s="29"/>
      <c r="C44" s="29"/>
      <c r="D44" s="29"/>
      <c r="E44" s="29"/>
      <c r="F44" s="29"/>
      <c r="G44" s="29"/>
      <c r="H44" s="37"/>
      <c r="I44" s="49">
        <f t="shared" si="0"/>
        <v>0</v>
      </c>
    </row>
    <row r="45" spans="1:9" ht="18" x14ac:dyDescent="0.25">
      <c r="A45" s="13" t="s">
        <v>573</v>
      </c>
      <c r="B45" s="29"/>
      <c r="C45" s="29"/>
      <c r="D45" s="29"/>
      <c r="E45" s="29"/>
      <c r="F45" s="29"/>
      <c r="G45" s="29"/>
      <c r="H45" s="37"/>
      <c r="I45" s="49">
        <f t="shared" si="0"/>
        <v>0</v>
      </c>
    </row>
    <row r="46" spans="1:9" ht="18" x14ac:dyDescent="0.25">
      <c r="A46" s="13" t="s">
        <v>212</v>
      </c>
      <c r="B46" s="29"/>
      <c r="C46" s="29"/>
      <c r="D46" s="29"/>
      <c r="E46" s="29"/>
      <c r="F46" s="29"/>
      <c r="G46" s="29"/>
      <c r="H46" s="37"/>
      <c r="I46" s="49">
        <f t="shared" si="0"/>
        <v>0</v>
      </c>
    </row>
    <row r="47" spans="1:9" ht="18" x14ac:dyDescent="0.25">
      <c r="A47" s="13" t="s">
        <v>574</v>
      </c>
      <c r="B47" s="29"/>
      <c r="C47" s="29"/>
      <c r="D47" s="29"/>
      <c r="E47" s="29"/>
      <c r="F47" s="29"/>
      <c r="G47" s="29"/>
      <c r="H47" s="37"/>
      <c r="I47" s="49">
        <f t="shared" si="0"/>
        <v>0</v>
      </c>
    </row>
    <row r="48" spans="1:9" ht="18" x14ac:dyDescent="0.25">
      <c r="A48" s="13" t="s">
        <v>575</v>
      </c>
      <c r="B48" s="29"/>
      <c r="C48" s="29"/>
      <c r="D48" s="29"/>
      <c r="E48" s="29"/>
      <c r="F48" s="29"/>
      <c r="G48" s="29"/>
      <c r="H48" s="37"/>
      <c r="I48" s="49">
        <f t="shared" si="0"/>
        <v>0</v>
      </c>
    </row>
    <row r="49" spans="1:9" ht="18" x14ac:dyDescent="0.25">
      <c r="A49" s="13" t="s">
        <v>416</v>
      </c>
      <c r="B49" s="29"/>
      <c r="C49" s="29"/>
      <c r="D49" s="29"/>
      <c r="E49" s="29"/>
      <c r="F49" s="29"/>
      <c r="G49" s="29"/>
      <c r="H49" s="37"/>
      <c r="I49" s="49">
        <f t="shared" si="0"/>
        <v>0</v>
      </c>
    </row>
    <row r="50" spans="1:9" ht="18" x14ac:dyDescent="0.25">
      <c r="A50" s="13" t="s">
        <v>551</v>
      </c>
      <c r="B50" s="29"/>
      <c r="C50" s="29"/>
      <c r="D50" s="29"/>
      <c r="E50" s="29"/>
      <c r="F50" s="29"/>
      <c r="G50" s="29"/>
      <c r="H50" s="37"/>
      <c r="I50" s="49">
        <f t="shared" si="0"/>
        <v>0</v>
      </c>
    </row>
    <row r="51" spans="1:9" ht="18" x14ac:dyDescent="0.25">
      <c r="A51" s="13" t="s">
        <v>576</v>
      </c>
      <c r="B51" s="29"/>
      <c r="C51" s="29"/>
      <c r="D51" s="29"/>
      <c r="E51" s="29"/>
      <c r="F51" s="29"/>
      <c r="G51" s="29"/>
      <c r="H51" s="37"/>
      <c r="I51" s="49">
        <f t="shared" si="0"/>
        <v>0</v>
      </c>
    </row>
    <row r="52" spans="1:9" ht="18" x14ac:dyDescent="0.25">
      <c r="A52" s="13" t="s">
        <v>577</v>
      </c>
      <c r="B52" s="29"/>
      <c r="C52" s="29"/>
      <c r="D52" s="29"/>
      <c r="E52" s="29"/>
      <c r="F52" s="29"/>
      <c r="G52" s="29"/>
      <c r="H52" s="37"/>
      <c r="I52" s="49">
        <f t="shared" si="0"/>
        <v>0</v>
      </c>
    </row>
    <row r="53" spans="1:9" ht="18" x14ac:dyDescent="0.25">
      <c r="A53" s="13" t="s">
        <v>578</v>
      </c>
      <c r="B53" s="29"/>
      <c r="C53" s="29"/>
      <c r="D53" s="29"/>
      <c r="E53" s="29"/>
      <c r="F53" s="29"/>
      <c r="G53" s="29"/>
      <c r="H53" s="37"/>
      <c r="I53" s="49">
        <f t="shared" si="0"/>
        <v>0</v>
      </c>
    </row>
    <row r="54" spans="1:9" ht="18" x14ac:dyDescent="0.25">
      <c r="A54" s="13" t="s">
        <v>579</v>
      </c>
      <c r="B54" s="29"/>
      <c r="C54" s="29"/>
      <c r="D54" s="29"/>
      <c r="E54" s="29"/>
      <c r="F54" s="29"/>
      <c r="G54" s="29"/>
      <c r="H54" s="37"/>
      <c r="I54" s="49">
        <f t="shared" si="0"/>
        <v>0</v>
      </c>
    </row>
    <row r="55" spans="1:9" ht="18" x14ac:dyDescent="0.25">
      <c r="A55" s="13" t="s">
        <v>580</v>
      </c>
      <c r="B55" s="29"/>
      <c r="C55" s="29"/>
      <c r="D55" s="29"/>
      <c r="E55" s="29"/>
      <c r="F55" s="29"/>
      <c r="G55" s="29"/>
      <c r="H55" s="37"/>
      <c r="I55" s="49">
        <f t="shared" si="0"/>
        <v>0</v>
      </c>
    </row>
    <row r="56" spans="1:9" ht="18" x14ac:dyDescent="0.25">
      <c r="A56" s="13" t="s">
        <v>433</v>
      </c>
      <c r="B56" s="29"/>
      <c r="C56" s="29"/>
      <c r="D56" s="29"/>
      <c r="E56" s="29"/>
      <c r="F56" s="29"/>
      <c r="G56" s="29"/>
      <c r="H56" s="37"/>
      <c r="I56" s="49">
        <f t="shared" si="0"/>
        <v>0</v>
      </c>
    </row>
    <row r="57" spans="1:9" ht="18" x14ac:dyDescent="0.25">
      <c r="A57" s="13" t="s">
        <v>581</v>
      </c>
      <c r="B57" s="29"/>
      <c r="C57" s="29"/>
      <c r="D57" s="29"/>
      <c r="E57" s="29"/>
      <c r="F57" s="29"/>
      <c r="G57" s="29"/>
      <c r="H57" s="37"/>
      <c r="I57" s="49">
        <f t="shared" si="0"/>
        <v>0</v>
      </c>
    </row>
    <row r="58" spans="1:9" ht="18" x14ac:dyDescent="0.25">
      <c r="A58" s="13" t="s">
        <v>582</v>
      </c>
      <c r="B58" s="29">
        <v>0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37">
        <f>SUM(B58:G58)</f>
        <v>0</v>
      </c>
      <c r="I58" s="49">
        <f t="shared" si="0"/>
        <v>0</v>
      </c>
    </row>
    <row r="59" spans="1:9" ht="18" x14ac:dyDescent="0.25">
      <c r="A59" s="13"/>
      <c r="B59" s="29"/>
      <c r="C59" s="29"/>
      <c r="D59" s="29"/>
      <c r="E59" s="29"/>
      <c r="F59" s="29"/>
      <c r="G59" s="29"/>
      <c r="H59" s="37"/>
      <c r="I59" s="49">
        <f t="shared" si="0"/>
        <v>0</v>
      </c>
    </row>
    <row r="60" spans="1:9" ht="18" x14ac:dyDescent="0.25">
      <c r="A60" s="20" t="s">
        <v>1</v>
      </c>
      <c r="B60" s="31">
        <f t="shared" ref="B60:G60" si="1">SUM(B27:B59)</f>
        <v>0</v>
      </c>
      <c r="C60" s="37">
        <f t="shared" si="1"/>
        <v>0</v>
      </c>
      <c r="D60" s="37">
        <f t="shared" si="1"/>
        <v>0</v>
      </c>
      <c r="E60" s="37">
        <f t="shared" si="1"/>
        <v>0</v>
      </c>
      <c r="F60" s="37">
        <f t="shared" si="1"/>
        <v>0</v>
      </c>
      <c r="G60" s="37">
        <f t="shared" si="1"/>
        <v>0</v>
      </c>
      <c r="H60" s="31">
        <f>SUM(B60:G60)</f>
        <v>0</v>
      </c>
      <c r="I60" s="33">
        <f>SUM(I27:I59)</f>
        <v>0</v>
      </c>
    </row>
    <row r="61" spans="1:9" ht="18" x14ac:dyDescent="0.25">
      <c r="A61" s="315"/>
      <c r="B61" s="315"/>
      <c r="C61" s="315"/>
      <c r="D61" s="315"/>
      <c r="E61" s="315"/>
      <c r="F61" s="315"/>
      <c r="G61" s="315"/>
      <c r="H61" s="315"/>
      <c r="I61" s="315"/>
    </row>
    <row r="62" spans="1:9" ht="18" x14ac:dyDescent="0.25">
      <c r="A62" s="301" t="s">
        <v>20</v>
      </c>
      <c r="B62" s="301"/>
      <c r="C62" s="301"/>
      <c r="D62" s="301"/>
      <c r="E62" s="301"/>
      <c r="F62" s="301"/>
      <c r="G62" s="301"/>
      <c r="H62" s="301"/>
      <c r="I62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62:I62"/>
    <mergeCell ref="A21:I21"/>
    <mergeCell ref="A22:I22"/>
    <mergeCell ref="A23:I23"/>
    <mergeCell ref="A24:I24"/>
    <mergeCell ref="A25:H25"/>
    <mergeCell ref="A61:I61"/>
  </mergeCells>
  <phoneticPr fontId="0" type="noConversion"/>
  <hyperlinks>
    <hyperlink ref="A23:I23" location="'Order Form'!A1" display="Back to Order Form" xr:uid="{00000000-0004-0000-4800-000000000000}"/>
    <hyperlink ref="H6:I6" r:id="rId1" display="Email" xr:uid="{00000000-0004-0000-4800-000001000000}"/>
    <hyperlink ref="A8" r:id="rId2" display="=@NOW()" xr:uid="{00000000-0004-0000-4800-000002000000}"/>
  </hyperlinks>
  <pageMargins left="0.75" right="0.75" top="1" bottom="1" header="0.5" footer="0.5"/>
  <pageSetup scale="71" fitToHeight="2" orientation="landscape" horizontalDpi="4294967293" verticalDpi="0" r:id="rId3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67">
    <pageSetUpPr fitToPage="1"/>
  </sheetPr>
  <dimension ref="A1:I37"/>
  <sheetViews>
    <sheetView showZeros="0" topLeftCell="A14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8.140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589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H35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I35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</v>
      </c>
    </row>
    <row r="26" spans="1:9" ht="18" x14ac:dyDescent="0.25">
      <c r="A26" s="4" t="s">
        <v>71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590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 t="shared" ref="H27:H35" si="0">SUM(B27:G27)</f>
        <v>0</v>
      </c>
      <c r="I27" s="49">
        <f>H27*$I$25</f>
        <v>0</v>
      </c>
    </row>
    <row r="28" spans="1:9" ht="18" x14ac:dyDescent="0.25">
      <c r="A28" s="13" t="s">
        <v>591</v>
      </c>
      <c r="B28" s="29">
        <v>0</v>
      </c>
      <c r="C28" s="29">
        <v>0</v>
      </c>
      <c r="D28" s="29"/>
      <c r="E28" s="29"/>
      <c r="F28" s="29">
        <v>0</v>
      </c>
      <c r="G28" s="29"/>
      <c r="H28" s="37">
        <f t="shared" si="0"/>
        <v>0</v>
      </c>
      <c r="I28" s="49">
        <f t="shared" ref="I28:I34" si="1">H28*$I$25</f>
        <v>0</v>
      </c>
    </row>
    <row r="29" spans="1:9" ht="18" x14ac:dyDescent="0.25">
      <c r="A29" s="13" t="s">
        <v>592</v>
      </c>
      <c r="B29" s="29">
        <v>0</v>
      </c>
      <c r="C29" s="29"/>
      <c r="D29" s="29"/>
      <c r="E29" s="29"/>
      <c r="F29" s="29">
        <v>0</v>
      </c>
      <c r="G29" s="29"/>
      <c r="H29" s="37">
        <f t="shared" si="0"/>
        <v>0</v>
      </c>
      <c r="I29" s="49">
        <f t="shared" si="1"/>
        <v>0</v>
      </c>
    </row>
    <row r="30" spans="1:9" ht="18" x14ac:dyDescent="0.25">
      <c r="A30" s="13" t="s">
        <v>593</v>
      </c>
      <c r="B30" s="29">
        <v>0</v>
      </c>
      <c r="C30" s="29"/>
      <c r="D30" s="29"/>
      <c r="E30" s="29"/>
      <c r="F30" s="29">
        <v>0</v>
      </c>
      <c r="G30" s="29"/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594</v>
      </c>
      <c r="B31" s="29">
        <v>0</v>
      </c>
      <c r="C31" s="29"/>
      <c r="D31" s="29"/>
      <c r="E31" s="29"/>
      <c r="F31" s="29">
        <v>0</v>
      </c>
      <c r="G31" s="29"/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595</v>
      </c>
      <c r="B32" s="29">
        <v>0</v>
      </c>
      <c r="C32" s="29"/>
      <c r="D32" s="29"/>
      <c r="E32" s="29"/>
      <c r="F32" s="29">
        <v>0</v>
      </c>
      <c r="G32" s="29"/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596</v>
      </c>
      <c r="B33" s="29">
        <v>0</v>
      </c>
      <c r="C33" s="29"/>
      <c r="D33" s="29"/>
      <c r="E33" s="29"/>
      <c r="F33" s="29">
        <v>0</v>
      </c>
      <c r="G33" s="29"/>
      <c r="H33" s="37">
        <f t="shared" si="0"/>
        <v>0</v>
      </c>
      <c r="I33" s="49">
        <f t="shared" si="1"/>
        <v>0</v>
      </c>
    </row>
    <row r="34" spans="1:9" ht="18" x14ac:dyDescent="0.25">
      <c r="A34" s="13"/>
      <c r="B34" s="29">
        <v>0</v>
      </c>
      <c r="C34" s="29"/>
      <c r="D34" s="29"/>
      <c r="E34" s="29"/>
      <c r="F34" s="29"/>
      <c r="G34" s="29"/>
      <c r="H34" s="37">
        <f t="shared" si="0"/>
        <v>0</v>
      </c>
      <c r="I34" s="49">
        <f t="shared" si="1"/>
        <v>0</v>
      </c>
    </row>
    <row r="35" spans="1:9" ht="18" x14ac:dyDescent="0.25">
      <c r="A35" s="20" t="s">
        <v>1</v>
      </c>
      <c r="B35" s="31">
        <f t="shared" ref="B35:G35" si="2">SUM(B27:B34)</f>
        <v>0</v>
      </c>
      <c r="C35" s="37">
        <f t="shared" si="2"/>
        <v>0</v>
      </c>
      <c r="D35" s="37">
        <f t="shared" si="2"/>
        <v>0</v>
      </c>
      <c r="E35" s="37">
        <f t="shared" si="2"/>
        <v>0</v>
      </c>
      <c r="F35" s="37">
        <f t="shared" si="2"/>
        <v>0</v>
      </c>
      <c r="G35" s="37">
        <f t="shared" si="2"/>
        <v>0</v>
      </c>
      <c r="H35" s="31">
        <f t="shared" si="0"/>
        <v>0</v>
      </c>
      <c r="I35" s="33">
        <f>SUM(I27:I34)</f>
        <v>0</v>
      </c>
    </row>
    <row r="36" spans="1:9" ht="18" x14ac:dyDescent="0.25">
      <c r="A36" s="315"/>
      <c r="B36" s="315"/>
      <c r="C36" s="315"/>
      <c r="D36" s="315"/>
      <c r="E36" s="315"/>
      <c r="F36" s="315"/>
      <c r="G36" s="315"/>
      <c r="H36" s="315"/>
      <c r="I36" s="315"/>
    </row>
    <row r="37" spans="1:9" ht="18" x14ac:dyDescent="0.25">
      <c r="A37" s="301" t="s">
        <v>20</v>
      </c>
      <c r="B37" s="301"/>
      <c r="C37" s="301"/>
      <c r="D37" s="301"/>
      <c r="E37" s="301"/>
      <c r="F37" s="301"/>
      <c r="G37" s="301"/>
      <c r="H37" s="301"/>
      <c r="I37" s="301"/>
    </row>
  </sheetData>
  <mergeCells count="26">
    <mergeCell ref="A36:I36"/>
    <mergeCell ref="A37:I37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4900-000000000000}"/>
    <hyperlink ref="H6:I6" r:id="rId1" display="Email" xr:uid="{00000000-0004-0000-4900-000001000000}"/>
    <hyperlink ref="A8" r:id="rId2" display="=@NOW()" xr:uid="{00000000-0004-0000-4900-000002000000}"/>
  </hyperlinks>
  <pageMargins left="0.75" right="0.75" top="1" bottom="1" header="0.5" footer="0.5"/>
  <pageSetup scale="71" fitToHeight="2" orientation="landscape" horizontalDpi="4294967293" verticalDpi="0" r:id="rId3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68">
    <pageSetUpPr fitToPage="1"/>
  </sheetPr>
  <dimension ref="A1:G32"/>
  <sheetViews>
    <sheetView showZeros="0" topLeftCell="A14" workbookViewId="0">
      <selection activeCell="A27" sqref="A27:XFD27"/>
    </sheetView>
  </sheetViews>
  <sheetFormatPr defaultRowHeight="12.75" x14ac:dyDescent="0.2"/>
  <cols>
    <col min="1" max="1" width="37.42578125" customWidth="1"/>
    <col min="2" max="2" width="12.140625" customWidth="1"/>
    <col min="5" max="5" width="31.7109375" customWidth="1"/>
    <col min="6" max="6" width="15.85546875" customWidth="1"/>
    <col min="7" max="7" width="37.42578125" customWidth="1"/>
  </cols>
  <sheetData>
    <row r="1" spans="1:7" ht="30" x14ac:dyDescent="0.2">
      <c r="A1" s="296" t="s">
        <v>5</v>
      </c>
      <c r="B1" s="296"/>
      <c r="C1" s="296"/>
      <c r="D1" s="296"/>
      <c r="E1" s="296"/>
      <c r="F1" s="296"/>
      <c r="G1" s="296"/>
    </row>
    <row r="2" spans="1:7" ht="18" x14ac:dyDescent="0.25">
      <c r="A2" s="297" t="s">
        <v>0</v>
      </c>
      <c r="B2" s="297"/>
      <c r="C2" s="297"/>
      <c r="D2" s="297"/>
      <c r="E2" s="297"/>
      <c r="F2" s="297"/>
      <c r="G2" s="297"/>
    </row>
    <row r="3" spans="1:7" ht="18" x14ac:dyDescent="0.25">
      <c r="A3" s="297" t="s">
        <v>610</v>
      </c>
      <c r="B3" s="297"/>
      <c r="C3" s="297"/>
      <c r="D3" s="297"/>
      <c r="E3" s="297"/>
      <c r="F3" s="297"/>
      <c r="G3" s="297"/>
    </row>
    <row r="4" spans="1:7" ht="18" x14ac:dyDescent="0.25">
      <c r="A4" s="297" t="s">
        <v>10</v>
      </c>
      <c r="B4" s="297"/>
      <c r="C4" s="297"/>
      <c r="D4" s="297"/>
      <c r="E4" s="297"/>
      <c r="F4" s="297"/>
      <c r="G4" s="297"/>
    </row>
    <row r="5" spans="1:7" ht="18" x14ac:dyDescent="0.25">
      <c r="A5" s="297"/>
      <c r="B5" s="297"/>
      <c r="C5" s="297"/>
      <c r="D5" s="297"/>
      <c r="E5" s="297"/>
      <c r="F5" s="297"/>
      <c r="G5" s="297"/>
    </row>
    <row r="6" spans="1:7" ht="18" x14ac:dyDescent="0.25">
      <c r="A6" s="3" t="s">
        <v>4</v>
      </c>
      <c r="B6" s="297" t="s">
        <v>4</v>
      </c>
      <c r="C6" s="297"/>
      <c r="D6" s="297"/>
      <c r="E6" s="297"/>
      <c r="F6" s="341" t="s">
        <v>7</v>
      </c>
      <c r="G6" s="341"/>
    </row>
    <row r="7" spans="1:7" ht="18" x14ac:dyDescent="0.25">
      <c r="A7" s="297"/>
      <c r="B7" s="297"/>
      <c r="C7" s="297"/>
      <c r="D7" s="297"/>
      <c r="E7" s="297"/>
      <c r="F7" s="297"/>
      <c r="G7" s="297"/>
    </row>
    <row r="8" spans="1:7" ht="18" x14ac:dyDescent="0.25">
      <c r="A8" s="347">
        <f ca="1">NOW()</f>
        <v>44848.553672685186</v>
      </c>
      <c r="B8" s="396"/>
      <c r="C8" s="396"/>
      <c r="D8" s="396"/>
      <c r="E8" s="396"/>
      <c r="F8" s="396"/>
      <c r="G8" s="396"/>
    </row>
    <row r="9" spans="1:7" ht="18" x14ac:dyDescent="0.25">
      <c r="A9" s="297"/>
      <c r="B9" s="297"/>
      <c r="C9" s="297"/>
      <c r="D9" s="297"/>
      <c r="E9" s="297"/>
      <c r="F9" s="297"/>
      <c r="G9" s="297"/>
    </row>
    <row r="10" spans="1:7" ht="18" x14ac:dyDescent="0.25">
      <c r="A10" s="2" t="s">
        <v>675</v>
      </c>
      <c r="B10" s="340" t="str">
        <f>'Order Form'!B24:F24</f>
        <v xml:space="preserve"> </v>
      </c>
      <c r="C10" s="340"/>
      <c r="D10" s="340"/>
      <c r="E10" s="340"/>
      <c r="F10" s="3" t="s">
        <v>680</v>
      </c>
      <c r="G10" s="95">
        <f>-'Order Form'!H24</f>
        <v>0</v>
      </c>
    </row>
    <row r="11" spans="1:7" ht="18" x14ac:dyDescent="0.25">
      <c r="A11" s="2" t="s">
        <v>676</v>
      </c>
      <c r="B11" s="340" t="str">
        <f>'Order Form'!B25:F25</f>
        <v xml:space="preserve"> </v>
      </c>
      <c r="C11" s="340"/>
      <c r="D11" s="340"/>
      <c r="E11" s="340"/>
      <c r="F11" s="3" t="s">
        <v>25</v>
      </c>
      <c r="G11" s="95">
        <f>-'Order Form'!H25</f>
        <v>0</v>
      </c>
    </row>
    <row r="12" spans="1:7" ht="18" x14ac:dyDescent="0.25">
      <c r="A12" s="2"/>
      <c r="B12" s="340" t="str">
        <f>'Order Form'!B26:F26</f>
        <v xml:space="preserve"> </v>
      </c>
      <c r="C12" s="340"/>
      <c r="D12" s="340"/>
      <c r="E12" s="340"/>
      <c r="F12" s="3" t="s">
        <v>12</v>
      </c>
      <c r="G12" s="95">
        <f>-'Order Form'!H26</f>
        <v>0</v>
      </c>
    </row>
    <row r="13" spans="1:7" ht="18" x14ac:dyDescent="0.25">
      <c r="A13" s="2" t="s">
        <v>677</v>
      </c>
      <c r="B13" s="340" t="str">
        <f>'Order Form'!B27:F27</f>
        <v xml:space="preserve"> </v>
      </c>
      <c r="C13" s="340"/>
      <c r="D13" s="340"/>
      <c r="E13" s="340"/>
      <c r="F13" s="3" t="s">
        <v>13</v>
      </c>
      <c r="G13" s="95">
        <f>-'Order Form'!H27</f>
        <v>0</v>
      </c>
    </row>
    <row r="14" spans="1:7" ht="18" x14ac:dyDescent="0.25">
      <c r="A14" s="2" t="s">
        <v>678</v>
      </c>
      <c r="B14" s="340" t="str">
        <f>'Order Form'!B28:F28</f>
        <v xml:space="preserve"> </v>
      </c>
      <c r="C14" s="340"/>
      <c r="D14" s="340"/>
      <c r="E14" s="340"/>
      <c r="F14" s="3" t="s">
        <v>14</v>
      </c>
      <c r="G14" s="18">
        <f>F30</f>
        <v>0</v>
      </c>
    </row>
    <row r="15" spans="1:7" ht="18" x14ac:dyDescent="0.25">
      <c r="A15" s="2" t="s">
        <v>8</v>
      </c>
      <c r="B15" s="340" t="str">
        <f>'Order Form'!B29:F29</f>
        <v xml:space="preserve"> </v>
      </c>
      <c r="C15" s="340"/>
      <c r="D15" s="340"/>
      <c r="E15" s="340"/>
      <c r="F15" s="3" t="s">
        <v>81</v>
      </c>
      <c r="G15" s="14">
        <f>G30</f>
        <v>0</v>
      </c>
    </row>
    <row r="16" spans="1:7" ht="18" customHeight="1" x14ac:dyDescent="0.2">
      <c r="A16" s="325" t="s">
        <v>693</v>
      </c>
      <c r="B16" s="325" t="s">
        <v>4</v>
      </c>
      <c r="C16" s="325"/>
      <c r="D16" s="325"/>
      <c r="E16" s="325"/>
      <c r="F16" s="325"/>
      <c r="G16" s="325"/>
    </row>
    <row r="17" spans="1:7" ht="18" customHeight="1" x14ac:dyDescent="0.2">
      <c r="A17" s="325"/>
      <c r="B17" s="325"/>
      <c r="C17" s="325"/>
      <c r="D17" s="325"/>
      <c r="E17" s="325"/>
      <c r="F17" s="325"/>
      <c r="G17" s="325"/>
    </row>
    <row r="18" spans="1:7" ht="18" customHeight="1" x14ac:dyDescent="0.2">
      <c r="A18" s="325"/>
      <c r="B18" s="325"/>
      <c r="C18" s="325"/>
      <c r="D18" s="325"/>
      <c r="E18" s="325"/>
      <c r="F18" s="325"/>
      <c r="G18" s="325"/>
    </row>
    <row r="19" spans="1:7" ht="18" customHeight="1" x14ac:dyDescent="0.2">
      <c r="A19" s="325"/>
      <c r="B19" s="325"/>
      <c r="C19" s="325"/>
      <c r="D19" s="325"/>
      <c r="E19" s="325"/>
      <c r="F19" s="325"/>
      <c r="G19" s="325"/>
    </row>
    <row r="20" spans="1:7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</row>
    <row r="21" spans="1:7" ht="18" customHeight="1" x14ac:dyDescent="0.2">
      <c r="A21" s="320"/>
      <c r="B21" s="320"/>
      <c r="C21" s="320"/>
      <c r="D21" s="320"/>
      <c r="E21" s="320"/>
      <c r="F21" s="320"/>
      <c r="G21" s="320"/>
    </row>
    <row r="22" spans="1:7" ht="18" x14ac:dyDescent="0.25">
      <c r="A22" s="297" t="s">
        <v>6</v>
      </c>
      <c r="B22" s="297"/>
      <c r="C22" s="297"/>
      <c r="D22" s="297"/>
      <c r="E22" s="297"/>
      <c r="F22" s="297"/>
      <c r="G22" s="297"/>
    </row>
    <row r="23" spans="1:7" ht="18" x14ac:dyDescent="0.25">
      <c r="A23" s="342" t="s">
        <v>21</v>
      </c>
      <c r="B23" s="342"/>
      <c r="C23" s="342"/>
      <c r="D23" s="342"/>
      <c r="E23" s="342"/>
      <c r="F23" s="342"/>
      <c r="G23" s="342"/>
    </row>
    <row r="24" spans="1:7" ht="18" x14ac:dyDescent="0.25">
      <c r="A24" s="302"/>
      <c r="B24" s="302"/>
      <c r="C24" s="302"/>
      <c r="D24" s="302"/>
      <c r="E24" s="302"/>
      <c r="F24" s="302"/>
      <c r="G24" s="302"/>
    </row>
    <row r="25" spans="1:7" ht="18" x14ac:dyDescent="0.25">
      <c r="A25" s="316" t="s">
        <v>95</v>
      </c>
      <c r="B25" s="316"/>
      <c r="C25" s="316"/>
      <c r="D25" s="316"/>
      <c r="E25" s="316"/>
      <c r="F25" s="316"/>
      <c r="G25" s="16">
        <v>2</v>
      </c>
    </row>
    <row r="26" spans="1:7" ht="18" x14ac:dyDescent="0.25">
      <c r="A26" s="4" t="s">
        <v>610</v>
      </c>
      <c r="B26" s="6" t="s">
        <v>637</v>
      </c>
      <c r="C26" s="6" t="s">
        <v>638</v>
      </c>
      <c r="D26" s="6" t="s">
        <v>639</v>
      </c>
      <c r="E26" s="6" t="s">
        <v>640</v>
      </c>
      <c r="F26" s="6" t="s">
        <v>15</v>
      </c>
      <c r="G26" s="7" t="s">
        <v>16</v>
      </c>
    </row>
    <row r="27" spans="1:7" ht="18" x14ac:dyDescent="0.25">
      <c r="A27" s="72" t="s">
        <v>356</v>
      </c>
      <c r="B27" s="29">
        <v>0</v>
      </c>
      <c r="C27" s="29">
        <v>0</v>
      </c>
      <c r="D27" s="29">
        <v>0</v>
      </c>
      <c r="E27" s="29">
        <v>0</v>
      </c>
      <c r="F27" s="37">
        <f>SUM(B27:E27)</f>
        <v>0</v>
      </c>
      <c r="G27" s="49">
        <f>F27*$G$25</f>
        <v>0</v>
      </c>
    </row>
    <row r="28" spans="1:7" ht="18" x14ac:dyDescent="0.25">
      <c r="A28" s="72" t="s">
        <v>636</v>
      </c>
      <c r="B28" s="29">
        <v>0</v>
      </c>
      <c r="C28" s="29">
        <v>0</v>
      </c>
      <c r="D28" s="29"/>
      <c r="E28" s="29"/>
      <c r="F28" s="37">
        <f>SUM(B28:E28)</f>
        <v>0</v>
      </c>
      <c r="G28" s="49">
        <f>F28*$G$25</f>
        <v>0</v>
      </c>
    </row>
    <row r="29" spans="1:7" ht="18" x14ac:dyDescent="0.25">
      <c r="A29" s="72" t="s">
        <v>447</v>
      </c>
      <c r="B29" s="29">
        <v>0</v>
      </c>
      <c r="C29" s="29"/>
      <c r="D29" s="29"/>
      <c r="E29" s="29"/>
      <c r="F29" s="37">
        <f>SUM(B29:E29)</f>
        <v>0</v>
      </c>
      <c r="G29" s="49">
        <f>F29*$G$25</f>
        <v>0</v>
      </c>
    </row>
    <row r="30" spans="1:7" ht="18" x14ac:dyDescent="0.25">
      <c r="A30" s="20" t="s">
        <v>1</v>
      </c>
      <c r="B30" s="31">
        <f>SUM(B27:B29)</f>
        <v>0</v>
      </c>
      <c r="C30" s="31">
        <f>SUM(C27:C29)</f>
        <v>0</v>
      </c>
      <c r="D30" s="31">
        <f>SUM(D27:D29)</f>
        <v>0</v>
      </c>
      <c r="E30" s="31">
        <f>SUM(E27:E29)</f>
        <v>0</v>
      </c>
      <c r="F30" s="31">
        <f>SUM(B30:E30)</f>
        <v>0</v>
      </c>
      <c r="G30" s="33">
        <f>SUM(G27:G29)</f>
        <v>0</v>
      </c>
    </row>
    <row r="31" spans="1:7" ht="18" x14ac:dyDescent="0.25">
      <c r="A31" s="315"/>
      <c r="B31" s="315"/>
      <c r="C31" s="315"/>
      <c r="D31" s="315"/>
      <c r="E31" s="315"/>
      <c r="F31" s="315"/>
      <c r="G31" s="315"/>
    </row>
    <row r="32" spans="1:7" ht="18" x14ac:dyDescent="0.25">
      <c r="A32" s="301" t="s">
        <v>20</v>
      </c>
      <c r="B32" s="301"/>
      <c r="C32" s="301"/>
      <c r="D32" s="301"/>
      <c r="E32" s="301"/>
      <c r="F32" s="301"/>
      <c r="G32" s="301"/>
    </row>
  </sheetData>
  <mergeCells count="26">
    <mergeCell ref="A31:G31"/>
    <mergeCell ref="A32:G32"/>
    <mergeCell ref="A22:G22"/>
    <mergeCell ref="A23:G23"/>
    <mergeCell ref="A24:G24"/>
    <mergeCell ref="A25:F25"/>
    <mergeCell ref="A16:A19"/>
    <mergeCell ref="B16:G19"/>
    <mergeCell ref="B20:G20"/>
    <mergeCell ref="A21:G21"/>
    <mergeCell ref="B12:E12"/>
    <mergeCell ref="B13:E13"/>
    <mergeCell ref="B14:E14"/>
    <mergeCell ref="B15:E15"/>
    <mergeCell ref="A9:G9"/>
    <mergeCell ref="B10:E10"/>
    <mergeCell ref="B11:E11"/>
    <mergeCell ref="A5:G5"/>
    <mergeCell ref="B6:E6"/>
    <mergeCell ref="F6:G6"/>
    <mergeCell ref="A7:G7"/>
    <mergeCell ref="A1:G1"/>
    <mergeCell ref="A2:G2"/>
    <mergeCell ref="A3:G3"/>
    <mergeCell ref="A4:G4"/>
    <mergeCell ref="A8:G8"/>
  </mergeCells>
  <phoneticPr fontId="0" type="noConversion"/>
  <hyperlinks>
    <hyperlink ref="A23:G23" location="'Order Form'!A1" display="Back to Order Form" xr:uid="{00000000-0004-0000-4A00-000000000000}"/>
    <hyperlink ref="F6:G6" r:id="rId1" display="Email" xr:uid="{00000000-0004-0000-4A00-000001000000}"/>
    <hyperlink ref="A8" r:id="rId2" display="=@NOW()" xr:uid="{00000000-0004-0000-4A00-000002000000}"/>
    <hyperlink ref="A27" r:id="rId3" xr:uid="{00000000-0004-0000-4A00-000003000000}"/>
    <hyperlink ref="A28" r:id="rId4" xr:uid="{00000000-0004-0000-4A00-000004000000}"/>
    <hyperlink ref="A29" r:id="rId5" xr:uid="{00000000-0004-0000-4A00-000005000000}"/>
  </hyperlinks>
  <pageMargins left="0.75" right="0.75" top="1" bottom="1" header="0.5" footer="0.5"/>
  <pageSetup scale="59" fitToHeight="2" orientation="portrait" horizontalDpi="4294967293" verticalDpi="0" r:id="rId6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69">
    <pageSetUpPr fitToPage="1"/>
  </sheetPr>
  <dimension ref="A1:I36"/>
  <sheetViews>
    <sheetView showZeros="0" topLeftCell="A16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7.855468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599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H34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I34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599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303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 t="shared" ref="H27:H33" si="0">SUM(B27:G27)</f>
        <v>0</v>
      </c>
      <c r="I27" s="49">
        <f>H27*$I$25</f>
        <v>0</v>
      </c>
    </row>
    <row r="28" spans="1:9" ht="18" x14ac:dyDescent="0.25">
      <c r="A28" s="13" t="s">
        <v>600</v>
      </c>
      <c r="B28" s="29">
        <v>0</v>
      </c>
      <c r="C28" s="29"/>
      <c r="D28" s="29"/>
      <c r="E28" s="29"/>
      <c r="F28" s="29"/>
      <c r="G28" s="29">
        <v>0</v>
      </c>
      <c r="H28" s="37">
        <f t="shared" si="0"/>
        <v>0</v>
      </c>
      <c r="I28" s="49">
        <f t="shared" ref="I28:I33" si="1">H28*$I$25</f>
        <v>0</v>
      </c>
    </row>
    <row r="29" spans="1:9" ht="18" x14ac:dyDescent="0.25">
      <c r="A29" s="13" t="s">
        <v>601</v>
      </c>
      <c r="B29" s="29">
        <v>0</v>
      </c>
      <c r="C29" s="29"/>
      <c r="D29" s="29"/>
      <c r="E29" s="29"/>
      <c r="F29" s="29"/>
      <c r="G29" s="29">
        <v>0</v>
      </c>
      <c r="H29" s="37">
        <f t="shared" si="0"/>
        <v>0</v>
      </c>
      <c r="I29" s="49">
        <f t="shared" si="1"/>
        <v>0</v>
      </c>
    </row>
    <row r="30" spans="1:9" ht="18" x14ac:dyDescent="0.25">
      <c r="A30" s="13" t="s">
        <v>309</v>
      </c>
      <c r="B30" s="29">
        <v>0</v>
      </c>
      <c r="C30" s="29"/>
      <c r="D30" s="29"/>
      <c r="E30" s="29"/>
      <c r="F30" s="29"/>
      <c r="G30" s="29">
        <v>0</v>
      </c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141</v>
      </c>
      <c r="B31" s="29">
        <v>0</v>
      </c>
      <c r="C31" s="29"/>
      <c r="D31" s="29"/>
      <c r="E31" s="29"/>
      <c r="F31" s="29"/>
      <c r="G31" s="29">
        <v>0</v>
      </c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310</v>
      </c>
      <c r="B32" s="29">
        <v>0</v>
      </c>
      <c r="C32" s="29"/>
      <c r="D32" s="29"/>
      <c r="E32" s="29"/>
      <c r="F32" s="29"/>
      <c r="G32" s="29">
        <v>0</v>
      </c>
      <c r="H32" s="37">
        <f t="shared" si="0"/>
        <v>0</v>
      </c>
      <c r="I32" s="49">
        <f t="shared" si="1"/>
        <v>0</v>
      </c>
    </row>
    <row r="33" spans="1:9" ht="18" x14ac:dyDescent="0.25">
      <c r="A33" s="13"/>
      <c r="B33" s="29">
        <v>0</v>
      </c>
      <c r="C33" s="29"/>
      <c r="D33" s="29"/>
      <c r="E33" s="29"/>
      <c r="F33" s="29"/>
      <c r="G33" s="29">
        <v>0</v>
      </c>
      <c r="H33" s="37">
        <f t="shared" si="0"/>
        <v>0</v>
      </c>
      <c r="I33" s="49">
        <f t="shared" si="1"/>
        <v>0</v>
      </c>
    </row>
    <row r="34" spans="1:9" ht="18" x14ac:dyDescent="0.25">
      <c r="A34" s="20" t="s">
        <v>1</v>
      </c>
      <c r="B34" s="31">
        <f>SUM(B27:B33)</f>
        <v>0</v>
      </c>
      <c r="C34" s="31">
        <f t="shared" ref="C34:H34" si="2">SUM(C27:C33)</f>
        <v>0</v>
      </c>
      <c r="D34" s="31">
        <f t="shared" si="2"/>
        <v>0</v>
      </c>
      <c r="E34" s="31">
        <f t="shared" si="2"/>
        <v>0</v>
      </c>
      <c r="F34" s="31">
        <f t="shared" si="2"/>
        <v>0</v>
      </c>
      <c r="G34" s="31">
        <f t="shared" si="2"/>
        <v>0</v>
      </c>
      <c r="H34" s="31">
        <f t="shared" si="2"/>
        <v>0</v>
      </c>
      <c r="I34" s="33">
        <f>SUM(I27:I33)</f>
        <v>0</v>
      </c>
    </row>
    <row r="35" spans="1:9" ht="18" x14ac:dyDescent="0.25">
      <c r="A35" s="315"/>
      <c r="B35" s="315"/>
      <c r="C35" s="315"/>
      <c r="D35" s="315"/>
      <c r="E35" s="315"/>
      <c r="F35" s="315"/>
      <c r="G35" s="315"/>
      <c r="H35" s="315"/>
      <c r="I35" s="315"/>
    </row>
    <row r="36" spans="1:9" ht="18" x14ac:dyDescent="0.25">
      <c r="A36" s="301" t="s">
        <v>20</v>
      </c>
      <c r="B36" s="301"/>
      <c r="C36" s="301"/>
      <c r="D36" s="301"/>
      <c r="E36" s="301"/>
      <c r="F36" s="301"/>
      <c r="G36" s="301"/>
      <c r="H36" s="301"/>
      <c r="I36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36:I36"/>
    <mergeCell ref="A21:I21"/>
    <mergeCell ref="A22:I22"/>
    <mergeCell ref="A23:I23"/>
    <mergeCell ref="A24:I24"/>
    <mergeCell ref="A25:H25"/>
    <mergeCell ref="A35:I35"/>
  </mergeCells>
  <phoneticPr fontId="0" type="noConversion"/>
  <hyperlinks>
    <hyperlink ref="A23:I23" location="'Order Form'!A1" display="Back to Order Form" xr:uid="{00000000-0004-0000-4B00-000000000000}"/>
    <hyperlink ref="H6:I6" r:id="rId1" display="Email" xr:uid="{00000000-0004-0000-4B00-000001000000}"/>
    <hyperlink ref="A8" r:id="rId2" display="=@NOW()" xr:uid="{00000000-0004-0000-4B00-000002000000}"/>
  </hyperlinks>
  <pageMargins left="0.75" right="0.75" top="1" bottom="1" header="0.5" footer="0.5"/>
  <pageSetup scale="71" fitToHeight="2" orientation="landscape" horizontalDpi="4294967293" verticalDpi="0" r:id="rId3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0">
    <pageSetUpPr fitToPage="1"/>
  </sheetPr>
  <dimension ref="A1:I32"/>
  <sheetViews>
    <sheetView showZeros="0" topLeftCell="A17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7.1406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72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5" x14ac:dyDescent="0.2">
      <c r="A8" s="397">
        <f ca="1">NOW()</f>
        <v>44848.553672685186</v>
      </c>
      <c r="B8" s="398"/>
      <c r="C8" s="398"/>
      <c r="D8" s="398"/>
      <c r="E8" s="398"/>
      <c r="F8" s="398"/>
      <c r="G8" s="398"/>
      <c r="H8" s="398"/>
      <c r="I8" s="398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H30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I30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342" t="s">
        <v>21</v>
      </c>
      <c r="B23" s="342"/>
      <c r="C23" s="342"/>
      <c r="D23" s="342"/>
      <c r="E23" s="342"/>
      <c r="F23" s="342"/>
      <c r="G23" s="342"/>
      <c r="H23" s="342"/>
      <c r="I23" s="342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1.5</v>
      </c>
    </row>
    <row r="26" spans="1:9" ht="18" x14ac:dyDescent="0.25">
      <c r="A26" s="4" t="s">
        <v>72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>
        <v>12</v>
      </c>
      <c r="H26" s="6" t="s">
        <v>15</v>
      </c>
      <c r="I26" s="7" t="s">
        <v>16</v>
      </c>
    </row>
    <row r="27" spans="1:9" ht="18" x14ac:dyDescent="0.25">
      <c r="A27" s="13" t="s">
        <v>597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>SUM(B27:G27)</f>
        <v>0</v>
      </c>
      <c r="I27" s="49">
        <f>H27*$I$25</f>
        <v>0</v>
      </c>
    </row>
    <row r="28" spans="1:9" ht="18" x14ac:dyDescent="0.25">
      <c r="A28" s="13" t="s">
        <v>598</v>
      </c>
      <c r="B28" s="29">
        <v>0</v>
      </c>
      <c r="C28" s="29"/>
      <c r="D28" s="29"/>
      <c r="E28" s="29"/>
      <c r="F28" s="29"/>
      <c r="G28" s="29"/>
      <c r="H28" s="37">
        <f>SUM(B28:G28)</f>
        <v>0</v>
      </c>
      <c r="I28" s="49">
        <f>H28*$I$25</f>
        <v>0</v>
      </c>
    </row>
    <row r="29" spans="1:9" ht="18" x14ac:dyDescent="0.25">
      <c r="A29" s="13"/>
      <c r="B29" s="29">
        <v>0</v>
      </c>
      <c r="C29" s="29"/>
      <c r="D29" s="29"/>
      <c r="E29" s="29"/>
      <c r="F29" s="29"/>
      <c r="G29" s="29"/>
      <c r="H29" s="37">
        <f>SUM(B29:G29)</f>
        <v>0</v>
      </c>
      <c r="I29" s="49">
        <f>H29*$I$25</f>
        <v>0</v>
      </c>
    </row>
    <row r="30" spans="1:9" ht="18" x14ac:dyDescent="0.25">
      <c r="A30" s="20" t="s">
        <v>1</v>
      </c>
      <c r="B30" s="31">
        <f t="shared" ref="B30:G30" si="0">SUM(B27:B29)</f>
        <v>0</v>
      </c>
      <c r="C30" s="37">
        <f t="shared" si="0"/>
        <v>0</v>
      </c>
      <c r="D30" s="37">
        <f t="shared" si="0"/>
        <v>0</v>
      </c>
      <c r="E30" s="37">
        <f t="shared" si="0"/>
        <v>0</v>
      </c>
      <c r="F30" s="37">
        <f t="shared" si="0"/>
        <v>0</v>
      </c>
      <c r="G30" s="37">
        <f t="shared" si="0"/>
        <v>0</v>
      </c>
      <c r="H30" s="31">
        <f>SUM(B30:G30)</f>
        <v>0</v>
      </c>
      <c r="I30" s="33">
        <f>SUM(I27:I29)</f>
        <v>0</v>
      </c>
    </row>
    <row r="31" spans="1:9" ht="18" x14ac:dyDescent="0.25">
      <c r="A31" s="315"/>
      <c r="B31" s="315"/>
      <c r="C31" s="315"/>
      <c r="D31" s="315"/>
      <c r="E31" s="315"/>
      <c r="F31" s="315"/>
      <c r="G31" s="315"/>
      <c r="H31" s="315"/>
      <c r="I31" s="315"/>
    </row>
    <row r="32" spans="1:9" ht="18" x14ac:dyDescent="0.25">
      <c r="A32" s="301" t="s">
        <v>20</v>
      </c>
      <c r="B32" s="301"/>
      <c r="C32" s="301"/>
      <c r="D32" s="301"/>
      <c r="E32" s="301"/>
      <c r="F32" s="301"/>
      <c r="G32" s="301"/>
      <c r="H32" s="301"/>
      <c r="I32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32:I32"/>
    <mergeCell ref="A21:I21"/>
    <mergeCell ref="A22:I22"/>
    <mergeCell ref="A23:I23"/>
    <mergeCell ref="A24:I24"/>
    <mergeCell ref="A25:H25"/>
    <mergeCell ref="A31:I31"/>
  </mergeCells>
  <phoneticPr fontId="0" type="noConversion"/>
  <hyperlinks>
    <hyperlink ref="A23:I23" location="'Order Form'!A1" display="Back to Order Form" xr:uid="{00000000-0004-0000-4C00-000000000000}"/>
    <hyperlink ref="H6:I6" r:id="rId1" display="Email" xr:uid="{00000000-0004-0000-4C00-000001000000}"/>
    <hyperlink ref="A8" r:id="rId2" display="=@NOW()" xr:uid="{00000000-0004-0000-4C00-000002000000}"/>
  </hyperlinks>
  <pageMargins left="0.75" right="0.75" top="1" bottom="1" header="0.5" footer="0.5"/>
  <pageSetup scale="71" fitToHeight="2" orientation="landscape" horizontalDpi="300" verticalDpi="300" r:id="rId3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1">
    <pageSetUpPr fitToPage="1"/>
  </sheetPr>
  <dimension ref="A1:I37"/>
  <sheetViews>
    <sheetView showZeros="0" topLeftCell="A14" workbookViewId="0">
      <selection activeCell="A27" sqref="A27:XFD27"/>
    </sheetView>
  </sheetViews>
  <sheetFormatPr defaultRowHeight="12.75" x14ac:dyDescent="0.2"/>
  <cols>
    <col min="1" max="1" width="45.4257812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7.570312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602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5" x14ac:dyDescent="0.2">
      <c r="A8" s="397">
        <f ca="1">NOW()</f>
        <v>44848.553672685186</v>
      </c>
      <c r="B8" s="398"/>
      <c r="C8" s="398"/>
      <c r="D8" s="398"/>
      <c r="E8" s="398"/>
      <c r="F8" s="398"/>
      <c r="G8" s="398"/>
      <c r="H8" s="398"/>
      <c r="I8" s="398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H35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I35</f>
        <v>0</v>
      </c>
    </row>
    <row r="16" spans="1:9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  <c r="I16" s="328"/>
    </row>
    <row r="17" spans="1:9" ht="18" customHeight="1" x14ac:dyDescent="0.2">
      <c r="A17" s="325"/>
      <c r="B17" s="328"/>
      <c r="C17" s="328"/>
      <c r="D17" s="328"/>
      <c r="E17" s="328"/>
      <c r="F17" s="328"/>
      <c r="G17" s="328"/>
      <c r="H17" s="328"/>
      <c r="I17" s="328"/>
    </row>
    <row r="18" spans="1:9" ht="18" customHeight="1" x14ac:dyDescent="0.2">
      <c r="A18" s="325"/>
      <c r="B18" s="328"/>
      <c r="C18" s="328"/>
      <c r="D18" s="328"/>
      <c r="E18" s="328"/>
      <c r="F18" s="328"/>
      <c r="G18" s="328"/>
      <c r="H18" s="328"/>
      <c r="I18" s="328"/>
    </row>
    <row r="19" spans="1:9" ht="18" customHeight="1" x14ac:dyDescent="0.2">
      <c r="A19" s="325"/>
      <c r="B19" s="328"/>
      <c r="C19" s="328"/>
      <c r="D19" s="328"/>
      <c r="E19" s="328"/>
      <c r="F19" s="328"/>
      <c r="G19" s="328"/>
      <c r="H19" s="328"/>
      <c r="I19" s="328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</v>
      </c>
    </row>
    <row r="26" spans="1:9" ht="18" x14ac:dyDescent="0.25">
      <c r="A26" s="4" t="s">
        <v>705</v>
      </c>
      <c r="B26" s="6">
        <v>6</v>
      </c>
      <c r="C26" s="6">
        <v>8</v>
      </c>
      <c r="D26" s="6">
        <v>10</v>
      </c>
      <c r="E26" s="6">
        <v>12</v>
      </c>
      <c r="F26" s="6">
        <v>14</v>
      </c>
      <c r="G26" s="6">
        <v>16</v>
      </c>
      <c r="H26" s="6" t="s">
        <v>15</v>
      </c>
      <c r="I26" s="7" t="s">
        <v>16</v>
      </c>
    </row>
    <row r="27" spans="1:9" ht="18" x14ac:dyDescent="0.25">
      <c r="A27" s="13" t="s">
        <v>271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 t="shared" ref="H27:H34" si="0">SUM(B27:G27)</f>
        <v>0</v>
      </c>
      <c r="I27" s="49">
        <f>H27*$I$25</f>
        <v>0</v>
      </c>
    </row>
    <row r="28" spans="1:9" ht="18" x14ac:dyDescent="0.25">
      <c r="A28" s="13" t="s">
        <v>603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7">
        <f t="shared" si="0"/>
        <v>0</v>
      </c>
      <c r="I28" s="49">
        <f t="shared" ref="I28:I34" si="1">H28*$I$25</f>
        <v>0</v>
      </c>
    </row>
    <row r="29" spans="1:9" ht="18" x14ac:dyDescent="0.25">
      <c r="A29" s="13" t="s">
        <v>604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7">
        <f t="shared" si="0"/>
        <v>0</v>
      </c>
      <c r="I29" s="49">
        <f t="shared" si="1"/>
        <v>0</v>
      </c>
    </row>
    <row r="30" spans="1:9" ht="18" x14ac:dyDescent="0.25">
      <c r="A30" s="13" t="s">
        <v>605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606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607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608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37">
        <f t="shared" si="0"/>
        <v>0</v>
      </c>
      <c r="I33" s="49">
        <f t="shared" si="1"/>
        <v>0</v>
      </c>
    </row>
    <row r="34" spans="1:9" ht="18" x14ac:dyDescent="0.25">
      <c r="A34" s="13"/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37">
        <f t="shared" si="0"/>
        <v>0</v>
      </c>
      <c r="I34" s="49">
        <f t="shared" si="1"/>
        <v>0</v>
      </c>
    </row>
    <row r="35" spans="1:9" ht="18" x14ac:dyDescent="0.25">
      <c r="A35" s="20" t="s">
        <v>1</v>
      </c>
      <c r="B35" s="31">
        <f t="shared" ref="B35:I35" si="2">SUM(B27:B34)</f>
        <v>0</v>
      </c>
      <c r="C35" s="31">
        <f t="shared" si="2"/>
        <v>0</v>
      </c>
      <c r="D35" s="31">
        <f t="shared" si="2"/>
        <v>0</v>
      </c>
      <c r="E35" s="31">
        <f t="shared" si="2"/>
        <v>0</v>
      </c>
      <c r="F35" s="31">
        <f t="shared" si="2"/>
        <v>0</v>
      </c>
      <c r="G35" s="31">
        <f t="shared" si="2"/>
        <v>0</v>
      </c>
      <c r="H35" s="31">
        <f t="shared" si="2"/>
        <v>0</v>
      </c>
      <c r="I35" s="33">
        <f t="shared" si="2"/>
        <v>0</v>
      </c>
    </row>
    <row r="36" spans="1:9" ht="18" x14ac:dyDescent="0.25">
      <c r="A36" s="315"/>
      <c r="B36" s="315"/>
      <c r="C36" s="315"/>
      <c r="D36" s="315"/>
      <c r="E36" s="315"/>
      <c r="F36" s="315"/>
      <c r="G36" s="315"/>
      <c r="H36" s="315"/>
      <c r="I36" s="315"/>
    </row>
    <row r="37" spans="1:9" ht="18" x14ac:dyDescent="0.25">
      <c r="A37" s="301" t="s">
        <v>20</v>
      </c>
      <c r="B37" s="301"/>
      <c r="C37" s="301"/>
      <c r="D37" s="301"/>
      <c r="E37" s="301"/>
      <c r="F37" s="301"/>
      <c r="G37" s="301"/>
      <c r="H37" s="301"/>
      <c r="I37" s="301"/>
    </row>
  </sheetData>
  <mergeCells count="26">
    <mergeCell ref="B6:G6"/>
    <mergeCell ref="H6:I6"/>
    <mergeCell ref="A1:I1"/>
    <mergeCell ref="A2:I2"/>
    <mergeCell ref="A3:I3"/>
    <mergeCell ref="A4:I4"/>
    <mergeCell ref="A5:I5"/>
    <mergeCell ref="B20:I20"/>
    <mergeCell ref="A7:I7"/>
    <mergeCell ref="A8:I8"/>
    <mergeCell ref="A9:I9"/>
    <mergeCell ref="B10:G10"/>
    <mergeCell ref="B11:G11"/>
    <mergeCell ref="B12:G12"/>
    <mergeCell ref="B13:G13"/>
    <mergeCell ref="B14:G14"/>
    <mergeCell ref="B15:G15"/>
    <mergeCell ref="A16:A19"/>
    <mergeCell ref="B16:I19"/>
    <mergeCell ref="A37:I37"/>
    <mergeCell ref="A21:I21"/>
    <mergeCell ref="A22:I22"/>
    <mergeCell ref="A23:I23"/>
    <mergeCell ref="A24:I24"/>
    <mergeCell ref="A25:H25"/>
    <mergeCell ref="A36:I36"/>
  </mergeCells>
  <phoneticPr fontId="0" type="noConversion"/>
  <hyperlinks>
    <hyperlink ref="A23:I23" location="'Order Form'!A1" display="Back to Order Form" xr:uid="{00000000-0004-0000-4D00-000000000000}"/>
    <hyperlink ref="H6:I6" r:id="rId1" display="Email" xr:uid="{00000000-0004-0000-4D00-000001000000}"/>
    <hyperlink ref="A8" r:id="rId2" display="=@NOW()" xr:uid="{00000000-0004-0000-4D00-000002000000}"/>
  </hyperlinks>
  <pageMargins left="0.75" right="0.75" top="1" bottom="1" header="0.5" footer="0.5"/>
  <pageSetup scale="75" fitToHeight="2" orientation="landscape" horizontalDpi="4294967293" verticalDpi="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Zeros="0" topLeftCell="A14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4" max="4" width="12.28515625" customWidth="1"/>
    <col min="5" max="5" width="11.7109375" customWidth="1"/>
    <col min="6" max="6" width="18" customWidth="1"/>
    <col min="7" max="7" width="15.85546875" customWidth="1"/>
    <col min="8" max="8" width="40.710937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808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326" t="s">
        <v>7</v>
      </c>
      <c r="H6" s="326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680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G31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H31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34">
        <v>1</v>
      </c>
    </row>
    <row r="26" spans="1:8" s="2" customFormat="1" ht="18" x14ac:dyDescent="0.25">
      <c r="A26" s="4" t="s">
        <v>808</v>
      </c>
      <c r="B26" s="162">
        <v>6</v>
      </c>
      <c r="C26" s="162">
        <v>8</v>
      </c>
      <c r="D26" s="162">
        <v>10</v>
      </c>
      <c r="E26" s="162">
        <v>12</v>
      </c>
      <c r="F26" s="162">
        <v>14</v>
      </c>
      <c r="G26" s="162" t="s">
        <v>15</v>
      </c>
      <c r="H26" s="163" t="s">
        <v>16</v>
      </c>
    </row>
    <row r="27" spans="1:8" s="2" customFormat="1" ht="18" x14ac:dyDescent="0.25">
      <c r="A27" s="126" t="s">
        <v>809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37">
        <f>SUM(B27:F27)</f>
        <v>0</v>
      </c>
      <c r="H27" s="99">
        <f>G27*$H$25</f>
        <v>0</v>
      </c>
    </row>
    <row r="28" spans="1:8" s="2" customFormat="1" ht="18" x14ac:dyDescent="0.25">
      <c r="A28" s="126" t="s">
        <v>810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54">
        <f>SUM(B28:F28)</f>
        <v>0</v>
      </c>
      <c r="H28" s="99">
        <f>G28*$H$25</f>
        <v>0</v>
      </c>
    </row>
    <row r="29" spans="1:8" s="2" customFormat="1" ht="18" x14ac:dyDescent="0.25">
      <c r="A29" s="126" t="s">
        <v>811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54">
        <f>SUM(B29:F29)</f>
        <v>0</v>
      </c>
      <c r="H29" s="99">
        <f>G29*$H$25</f>
        <v>0</v>
      </c>
    </row>
    <row r="30" spans="1:8" s="2" customFormat="1" ht="18" x14ac:dyDescent="0.25">
      <c r="A30" s="126" t="s">
        <v>812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54">
        <f>SUM(B30:F30)</f>
        <v>0</v>
      </c>
      <c r="H30" s="99">
        <f>G30*$H$25</f>
        <v>0</v>
      </c>
    </row>
    <row r="31" spans="1:8" ht="18" x14ac:dyDescent="0.25">
      <c r="A31" s="55" t="s">
        <v>1</v>
      </c>
      <c r="B31" s="35">
        <f t="shared" ref="B31:H31" si="0">SUM(B27:B30)</f>
        <v>0</v>
      </c>
      <c r="C31" s="35">
        <f t="shared" si="0"/>
        <v>0</v>
      </c>
      <c r="D31" s="35">
        <f t="shared" si="0"/>
        <v>0</v>
      </c>
      <c r="E31" s="35">
        <f t="shared" si="0"/>
        <v>0</v>
      </c>
      <c r="F31" s="35">
        <f t="shared" si="0"/>
        <v>0</v>
      </c>
      <c r="G31" s="31">
        <f t="shared" si="0"/>
        <v>0</v>
      </c>
      <c r="H31" s="99">
        <f t="shared" si="0"/>
        <v>0</v>
      </c>
    </row>
    <row r="32" spans="1:8" ht="18" x14ac:dyDescent="0.25">
      <c r="A32" s="337"/>
      <c r="B32" s="337"/>
      <c r="C32" s="337"/>
      <c r="D32" s="337"/>
      <c r="E32" s="337"/>
      <c r="F32" s="337"/>
      <c r="G32" s="337"/>
      <c r="H32" s="337"/>
    </row>
    <row r="33" spans="1:8" x14ac:dyDescent="0.25">
      <c r="A33" s="301" t="s">
        <v>20</v>
      </c>
      <c r="B33" s="301"/>
      <c r="C33" s="301"/>
      <c r="D33" s="301"/>
      <c r="E33" s="301"/>
      <c r="F33" s="301"/>
      <c r="G33" s="301"/>
      <c r="H33" s="301"/>
    </row>
  </sheetData>
  <sheetProtection selectLockedCells="1"/>
  <mergeCells count="26">
    <mergeCell ref="A33:H33"/>
    <mergeCell ref="A32:H32"/>
    <mergeCell ref="A22:H22"/>
    <mergeCell ref="A23:H23"/>
    <mergeCell ref="A24:H24"/>
    <mergeCell ref="A25:G25"/>
    <mergeCell ref="A16:A19"/>
    <mergeCell ref="B16:H19"/>
    <mergeCell ref="B20:H20"/>
    <mergeCell ref="A21:H21"/>
    <mergeCell ref="B12:F12"/>
    <mergeCell ref="B13:F13"/>
    <mergeCell ref="B14:F14"/>
    <mergeCell ref="B15:F15"/>
    <mergeCell ref="A8:H8"/>
    <mergeCell ref="A9:H9"/>
    <mergeCell ref="B10:F10"/>
    <mergeCell ref="B11:F11"/>
    <mergeCell ref="A5:H5"/>
    <mergeCell ref="B6:F6"/>
    <mergeCell ref="G6:H6"/>
    <mergeCell ref="A7:H7"/>
    <mergeCell ref="A1:H1"/>
    <mergeCell ref="A2:H2"/>
    <mergeCell ref="A3:H3"/>
    <mergeCell ref="A4:H4"/>
  </mergeCells>
  <phoneticPr fontId="12" type="noConversion"/>
  <hyperlinks>
    <hyperlink ref="A23:H23" location="'Order Form'!A1" display="Back to Order Form" xr:uid="{00000000-0004-0000-0700-000000000000}"/>
    <hyperlink ref="G6:H6" r:id="rId1" display="Email" xr:uid="{00000000-0004-0000-0700-000001000000}"/>
    <hyperlink ref="A8" r:id="rId2" display="=@NOW()" xr:uid="{00000000-0004-0000-0700-000002000000}"/>
    <hyperlink ref="A27" r:id="rId3" xr:uid="{00000000-0004-0000-0700-000003000000}"/>
    <hyperlink ref="A28" r:id="rId4" xr:uid="{00000000-0004-0000-0700-000004000000}"/>
    <hyperlink ref="A29" r:id="rId5" xr:uid="{00000000-0004-0000-0700-000005000000}"/>
    <hyperlink ref="A30" r:id="rId6" xr:uid="{00000000-0004-0000-0700-000006000000}"/>
  </hyperlinks>
  <pageMargins left="0.75" right="0.75" top="1" bottom="1" header="0.5" footer="0.5"/>
  <pageSetup orientation="portrait" horizontalDpi="4294967293" verticalDpi="0" r:id="rId7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2">
    <pageSetUpPr fitToPage="1"/>
  </sheetPr>
  <dimension ref="A1:I37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39.7109375" customWidth="1"/>
    <col min="2" max="2" width="12.140625" customWidth="1"/>
    <col min="5" max="6" width="11.7109375" customWidth="1"/>
    <col min="7" max="7" width="12" customWidth="1"/>
    <col min="8" max="8" width="15.85546875" customWidth="1"/>
    <col min="9" max="9" width="37.85546875" customWidth="1"/>
  </cols>
  <sheetData>
    <row r="1" spans="1:9" ht="30" x14ac:dyDescent="0.2">
      <c r="A1" s="327" t="s">
        <v>5</v>
      </c>
      <c r="B1" s="327"/>
      <c r="C1" s="327"/>
      <c r="D1" s="327"/>
      <c r="E1" s="327"/>
      <c r="F1" s="327"/>
      <c r="G1" s="327"/>
      <c r="H1" s="327"/>
      <c r="I1" s="327"/>
    </row>
    <row r="2" spans="1:9" ht="18" x14ac:dyDescent="0.25">
      <c r="A2" s="289" t="s">
        <v>0</v>
      </c>
      <c r="B2" s="289"/>
      <c r="C2" s="289"/>
      <c r="D2" s="289"/>
      <c r="E2" s="289"/>
      <c r="F2" s="289"/>
      <c r="G2" s="289"/>
      <c r="H2" s="289"/>
      <c r="I2" s="289"/>
    </row>
    <row r="3" spans="1:9" ht="18" x14ac:dyDescent="0.25">
      <c r="A3" s="289" t="s">
        <v>609</v>
      </c>
      <c r="B3" s="289"/>
      <c r="C3" s="289"/>
      <c r="D3" s="289"/>
      <c r="E3" s="289"/>
      <c r="F3" s="289"/>
      <c r="G3" s="289"/>
      <c r="H3" s="289"/>
      <c r="I3" s="289"/>
    </row>
    <row r="4" spans="1:9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  <c r="I4" s="289"/>
    </row>
    <row r="5" spans="1:9" ht="18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9" ht="18" x14ac:dyDescent="0.25">
      <c r="A6" s="22" t="s">
        <v>4</v>
      </c>
      <c r="B6" s="289" t="s">
        <v>4</v>
      </c>
      <c r="C6" s="289"/>
      <c r="D6" s="289"/>
      <c r="E6" s="289"/>
      <c r="F6" s="289"/>
      <c r="G6" s="289"/>
      <c r="H6" s="295" t="s">
        <v>7</v>
      </c>
      <c r="I6" s="295"/>
    </row>
    <row r="7" spans="1:9" ht="18" x14ac:dyDescent="0.25">
      <c r="A7" s="289"/>
      <c r="B7" s="289"/>
      <c r="C7" s="289"/>
      <c r="D7" s="289"/>
      <c r="E7" s="289"/>
      <c r="F7" s="289"/>
      <c r="G7" s="289"/>
      <c r="H7" s="289"/>
      <c r="I7" s="289"/>
    </row>
    <row r="8" spans="1:9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  <c r="I8" s="323"/>
    </row>
    <row r="9" spans="1:9" ht="18" x14ac:dyDescent="0.25">
      <c r="A9" s="289"/>
      <c r="B9" s="289"/>
      <c r="C9" s="289"/>
      <c r="D9" s="289"/>
      <c r="E9" s="289"/>
      <c r="F9" s="289"/>
      <c r="G9" s="289"/>
      <c r="H9" s="289"/>
      <c r="I9" s="289"/>
    </row>
    <row r="10" spans="1:9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88"/>
      <c r="H10" s="22" t="s">
        <v>11</v>
      </c>
      <c r="I10" s="66">
        <f>'Order Form'!H24:J24</f>
        <v>0</v>
      </c>
    </row>
    <row r="11" spans="1:9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88"/>
      <c r="H11" s="22" t="s">
        <v>25</v>
      </c>
      <c r="I11" s="66">
        <f>'Order Form'!H25:J25</f>
        <v>0</v>
      </c>
    </row>
    <row r="12" spans="1:9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88"/>
      <c r="H12" s="22" t="s">
        <v>12</v>
      </c>
      <c r="I12" s="66">
        <f>'Order Form'!H26:J26</f>
        <v>0</v>
      </c>
    </row>
    <row r="13" spans="1:9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88"/>
      <c r="H13" s="22" t="s">
        <v>13</v>
      </c>
      <c r="I13" s="66">
        <f>'Order Form'!H27:J27</f>
        <v>0</v>
      </c>
    </row>
    <row r="14" spans="1:9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88"/>
      <c r="H14" s="22" t="s">
        <v>14</v>
      </c>
      <c r="I14" s="24">
        <f>H35</f>
        <v>0</v>
      </c>
    </row>
    <row r="15" spans="1:9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88"/>
      <c r="H15" s="22" t="s">
        <v>81</v>
      </c>
      <c r="I15" s="25">
        <f>I35</f>
        <v>0</v>
      </c>
    </row>
    <row r="16" spans="1:9" ht="18" customHeight="1" x14ac:dyDescent="0.2">
      <c r="A16" s="325" t="s">
        <v>693</v>
      </c>
      <c r="B16" s="325" t="s">
        <v>4</v>
      </c>
      <c r="C16" s="325"/>
      <c r="D16" s="325"/>
      <c r="E16" s="325"/>
      <c r="F16" s="325"/>
      <c r="G16" s="325"/>
      <c r="H16" s="325"/>
      <c r="I16" s="325"/>
    </row>
    <row r="17" spans="1:9" ht="18" customHeight="1" x14ac:dyDescent="0.2">
      <c r="A17" s="325"/>
      <c r="B17" s="325"/>
      <c r="C17" s="325"/>
      <c r="D17" s="325"/>
      <c r="E17" s="325"/>
      <c r="F17" s="325"/>
      <c r="G17" s="325"/>
      <c r="H17" s="325"/>
      <c r="I17" s="325"/>
    </row>
    <row r="18" spans="1:9" ht="18" customHeight="1" x14ac:dyDescent="0.2">
      <c r="A18" s="325"/>
      <c r="B18" s="325"/>
      <c r="C18" s="325"/>
      <c r="D18" s="325"/>
      <c r="E18" s="325"/>
      <c r="F18" s="325"/>
      <c r="G18" s="325"/>
      <c r="H18" s="325"/>
      <c r="I18" s="325"/>
    </row>
    <row r="19" spans="1:9" ht="18" customHeight="1" x14ac:dyDescent="0.2">
      <c r="A19" s="325"/>
      <c r="B19" s="325"/>
      <c r="C19" s="325"/>
      <c r="D19" s="325"/>
      <c r="E19" s="325"/>
      <c r="F19" s="325"/>
      <c r="G19" s="325"/>
      <c r="H19" s="325"/>
      <c r="I19" s="325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  <c r="I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  <c r="I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  <c r="I22" s="297"/>
    </row>
    <row r="23" spans="1:9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  <c r="I23" s="298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  <c r="I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316"/>
      <c r="I25" s="16">
        <v>1</v>
      </c>
    </row>
    <row r="26" spans="1:9" ht="18" x14ac:dyDescent="0.25">
      <c r="A26" s="4" t="s">
        <v>74</v>
      </c>
      <c r="B26" s="6">
        <v>6</v>
      </c>
      <c r="C26" s="6">
        <v>8</v>
      </c>
      <c r="D26" s="6">
        <v>10</v>
      </c>
      <c r="E26" s="6">
        <v>12</v>
      </c>
      <c r="F26" s="6">
        <v>14</v>
      </c>
      <c r="G26" s="6">
        <v>16</v>
      </c>
      <c r="H26" s="6" t="s">
        <v>15</v>
      </c>
      <c r="I26" s="7" t="s">
        <v>16</v>
      </c>
    </row>
    <row r="27" spans="1:9" ht="18" x14ac:dyDescent="0.25">
      <c r="A27" s="13" t="s">
        <v>271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37">
        <f t="shared" ref="H27:H34" si="0">SUM(B27:G27)</f>
        <v>0</v>
      </c>
      <c r="I27" s="49">
        <f>H27*$I$25</f>
        <v>0</v>
      </c>
    </row>
    <row r="28" spans="1:9" ht="18" x14ac:dyDescent="0.25">
      <c r="A28" s="13" t="s">
        <v>603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37">
        <f t="shared" si="0"/>
        <v>0</v>
      </c>
      <c r="I28" s="49">
        <f t="shared" ref="I28:I34" si="1">H28*$I$25</f>
        <v>0</v>
      </c>
    </row>
    <row r="29" spans="1:9" ht="18" x14ac:dyDescent="0.25">
      <c r="A29" s="13" t="s">
        <v>604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37">
        <f t="shared" si="0"/>
        <v>0</v>
      </c>
      <c r="I29" s="49">
        <f t="shared" si="1"/>
        <v>0</v>
      </c>
    </row>
    <row r="30" spans="1:9" ht="18" x14ac:dyDescent="0.25">
      <c r="A30" s="13" t="s">
        <v>605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37">
        <f t="shared" si="0"/>
        <v>0</v>
      </c>
      <c r="I30" s="49">
        <f t="shared" si="1"/>
        <v>0</v>
      </c>
    </row>
    <row r="31" spans="1:9" ht="18" x14ac:dyDescent="0.25">
      <c r="A31" s="13" t="s">
        <v>606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37">
        <f t="shared" si="0"/>
        <v>0</v>
      </c>
      <c r="I31" s="49">
        <f t="shared" si="1"/>
        <v>0</v>
      </c>
    </row>
    <row r="32" spans="1:9" ht="18" x14ac:dyDescent="0.25">
      <c r="A32" s="13" t="s">
        <v>607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37">
        <f t="shared" si="0"/>
        <v>0</v>
      </c>
      <c r="I32" s="49">
        <f t="shared" si="1"/>
        <v>0</v>
      </c>
    </row>
    <row r="33" spans="1:9" ht="18" x14ac:dyDescent="0.25">
      <c r="A33" s="13" t="s">
        <v>608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37">
        <f t="shared" si="0"/>
        <v>0</v>
      </c>
      <c r="I33" s="49">
        <f t="shared" si="1"/>
        <v>0</v>
      </c>
    </row>
    <row r="34" spans="1:9" ht="18" x14ac:dyDescent="0.25">
      <c r="A34" s="13"/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37">
        <f t="shared" si="0"/>
        <v>0</v>
      </c>
      <c r="I34" s="49">
        <f t="shared" si="1"/>
        <v>0</v>
      </c>
    </row>
    <row r="35" spans="1:9" ht="18" x14ac:dyDescent="0.25">
      <c r="A35" s="20" t="s">
        <v>1</v>
      </c>
      <c r="B35" s="31">
        <f t="shared" ref="B35:I35" si="2">SUM(B27:B34)</f>
        <v>0</v>
      </c>
      <c r="C35" s="31">
        <f t="shared" si="2"/>
        <v>0</v>
      </c>
      <c r="D35" s="31">
        <f t="shared" si="2"/>
        <v>0</v>
      </c>
      <c r="E35" s="31">
        <f t="shared" si="2"/>
        <v>0</v>
      </c>
      <c r="F35" s="31">
        <f t="shared" si="2"/>
        <v>0</v>
      </c>
      <c r="G35" s="31">
        <f t="shared" si="2"/>
        <v>0</v>
      </c>
      <c r="H35" s="31">
        <f t="shared" si="2"/>
        <v>0</v>
      </c>
      <c r="I35" s="33">
        <f t="shared" si="2"/>
        <v>0</v>
      </c>
    </row>
    <row r="36" spans="1:9" ht="18" x14ac:dyDescent="0.25">
      <c r="A36" s="315"/>
      <c r="B36" s="315"/>
      <c r="C36" s="315"/>
      <c r="D36" s="315"/>
      <c r="E36" s="315"/>
      <c r="F36" s="315"/>
      <c r="G36" s="315"/>
      <c r="H36" s="315"/>
      <c r="I36" s="315"/>
    </row>
    <row r="37" spans="1:9" ht="18" x14ac:dyDescent="0.25">
      <c r="A37" s="301" t="s">
        <v>20</v>
      </c>
      <c r="B37" s="301"/>
      <c r="C37" s="301"/>
      <c r="D37" s="301"/>
      <c r="E37" s="301"/>
      <c r="F37" s="301"/>
      <c r="G37" s="301"/>
      <c r="H37" s="301"/>
      <c r="I37" s="301"/>
    </row>
  </sheetData>
  <mergeCells count="26">
    <mergeCell ref="A36:I36"/>
    <mergeCell ref="A37:I37"/>
    <mergeCell ref="A22:I22"/>
    <mergeCell ref="A23:I23"/>
    <mergeCell ref="A24:I24"/>
    <mergeCell ref="A25:H25"/>
    <mergeCell ref="A16:A19"/>
    <mergeCell ref="B16:I19"/>
    <mergeCell ref="B20:I20"/>
    <mergeCell ref="A21:I21"/>
    <mergeCell ref="B12:G12"/>
    <mergeCell ref="B13:G13"/>
    <mergeCell ref="B14:G14"/>
    <mergeCell ref="B15:G15"/>
    <mergeCell ref="A9:I9"/>
    <mergeCell ref="B10:G10"/>
    <mergeCell ref="B11:G11"/>
    <mergeCell ref="A5:I5"/>
    <mergeCell ref="B6:G6"/>
    <mergeCell ref="H6:I6"/>
    <mergeCell ref="A7:I7"/>
    <mergeCell ref="A1:I1"/>
    <mergeCell ref="A2:I2"/>
    <mergeCell ref="A3:I3"/>
    <mergeCell ref="A4:I4"/>
    <mergeCell ref="A8:I8"/>
  </mergeCells>
  <phoneticPr fontId="0" type="noConversion"/>
  <hyperlinks>
    <hyperlink ref="A23:I23" location="'Order Form'!A1" display="Back to Order Form" xr:uid="{00000000-0004-0000-4E00-000000000000}"/>
    <hyperlink ref="H6:I6" r:id="rId1" display="Email" xr:uid="{00000000-0004-0000-4E00-000001000000}"/>
    <hyperlink ref="A8" r:id="rId2" display="=@NOW()" xr:uid="{00000000-0004-0000-4E00-000002000000}"/>
  </hyperlinks>
  <pageMargins left="0.75" right="0.75" top="1" bottom="1" header="0.5" footer="0.5"/>
  <pageSetup scale="77" fitToHeight="2" orientation="landscape" horizontalDpi="4294967293" verticalDpi="0" r:id="rId3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I43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5" width="11.7109375" customWidth="1"/>
    <col min="6" max="6" width="20.140625" customWidth="1"/>
    <col min="7" max="7" width="15.85546875" customWidth="1"/>
    <col min="8" max="8" width="38.85546875" customWidth="1"/>
  </cols>
  <sheetData>
    <row r="1" spans="1:8" ht="30" x14ac:dyDescent="0.2">
      <c r="A1" s="296" t="s">
        <v>5</v>
      </c>
      <c r="B1" s="296"/>
      <c r="C1" s="296"/>
      <c r="D1" s="296"/>
      <c r="E1" s="296"/>
      <c r="F1" s="296"/>
      <c r="G1" s="296"/>
      <c r="H1" s="296"/>
    </row>
    <row r="2" spans="1:8" ht="18" x14ac:dyDescent="0.25">
      <c r="A2" s="297" t="s">
        <v>0</v>
      </c>
      <c r="B2" s="297"/>
      <c r="C2" s="297"/>
      <c r="D2" s="297"/>
      <c r="E2" s="297"/>
      <c r="F2" s="297"/>
      <c r="G2" s="297"/>
      <c r="H2" s="297"/>
    </row>
    <row r="3" spans="1:8" ht="18" x14ac:dyDescent="0.25">
      <c r="A3" s="297" t="s">
        <v>631</v>
      </c>
      <c r="B3" s="297"/>
      <c r="C3" s="297"/>
      <c r="D3" s="297"/>
      <c r="E3" s="297"/>
      <c r="F3" s="297"/>
      <c r="G3" s="297"/>
      <c r="H3" s="297"/>
    </row>
    <row r="4" spans="1:8" ht="18" x14ac:dyDescent="0.25">
      <c r="A4" s="297" t="s">
        <v>10</v>
      </c>
      <c r="B4" s="297"/>
      <c r="C4" s="297"/>
      <c r="D4" s="297"/>
      <c r="E4" s="297"/>
      <c r="F4" s="297"/>
      <c r="G4" s="297"/>
      <c r="H4" s="297"/>
    </row>
    <row r="5" spans="1:8" ht="18" x14ac:dyDescent="0.25">
      <c r="A5" s="297"/>
      <c r="B5" s="297"/>
      <c r="C5" s="297"/>
      <c r="D5" s="297"/>
      <c r="E5" s="297"/>
      <c r="F5" s="297"/>
      <c r="G5" s="297"/>
      <c r="H5" s="297"/>
    </row>
    <row r="6" spans="1:8" ht="18" x14ac:dyDescent="0.25">
      <c r="A6" s="3" t="s">
        <v>4</v>
      </c>
      <c r="B6" s="297" t="s">
        <v>4</v>
      </c>
      <c r="C6" s="297"/>
      <c r="D6" s="297"/>
      <c r="E6" s="297"/>
      <c r="F6" s="297"/>
      <c r="G6" s="341" t="s">
        <v>7</v>
      </c>
      <c r="H6" s="341"/>
    </row>
    <row r="7" spans="1:8" ht="18" x14ac:dyDescent="0.25">
      <c r="A7" s="297"/>
      <c r="B7" s="297"/>
      <c r="C7" s="297"/>
      <c r="D7" s="297"/>
      <c r="E7" s="297"/>
      <c r="F7" s="297"/>
      <c r="G7" s="297"/>
      <c r="H7" s="297"/>
    </row>
    <row r="8" spans="1:8" ht="18" x14ac:dyDescent="0.25">
      <c r="A8" s="399">
        <f ca="1">NOW()</f>
        <v>44848.553672685186</v>
      </c>
      <c r="B8" s="400"/>
      <c r="C8" s="400"/>
      <c r="D8" s="400"/>
      <c r="E8" s="400"/>
      <c r="F8" s="400"/>
      <c r="G8" s="400"/>
      <c r="H8" s="400"/>
    </row>
    <row r="9" spans="1:8" ht="18" x14ac:dyDescent="0.25">
      <c r="A9" s="297"/>
      <c r="B9" s="297"/>
      <c r="C9" s="297"/>
      <c r="D9" s="297"/>
      <c r="E9" s="297"/>
      <c r="F9" s="297"/>
      <c r="G9" s="297"/>
      <c r="H9" s="297"/>
    </row>
    <row r="10" spans="1:8" ht="18" x14ac:dyDescent="0.25">
      <c r="A10" s="2" t="s">
        <v>675</v>
      </c>
      <c r="B10" s="340" t="str">
        <f>'Order Form'!B24:F24</f>
        <v xml:space="preserve"> </v>
      </c>
      <c r="C10" s="340"/>
      <c r="D10" s="340"/>
      <c r="E10" s="340"/>
      <c r="F10" s="340"/>
      <c r="G10" s="3" t="s">
        <v>11</v>
      </c>
      <c r="H10" s="95">
        <f>'Order Form'!H24:J24</f>
        <v>0</v>
      </c>
    </row>
    <row r="11" spans="1:8" ht="18" x14ac:dyDescent="0.25">
      <c r="A11" s="2" t="s">
        <v>676</v>
      </c>
      <c r="B11" s="340" t="str">
        <f>'Order Form'!B25:F25</f>
        <v xml:space="preserve"> </v>
      </c>
      <c r="C11" s="340"/>
      <c r="D11" s="340"/>
      <c r="E11" s="340"/>
      <c r="F11" s="340"/>
      <c r="G11" s="3" t="s">
        <v>25</v>
      </c>
      <c r="H11" s="95">
        <f>'Order Form'!H25:J25</f>
        <v>0</v>
      </c>
    </row>
    <row r="12" spans="1:8" ht="18" x14ac:dyDescent="0.25">
      <c r="A12" s="2"/>
      <c r="B12" s="340" t="str">
        <f>'Order Form'!B26:F26</f>
        <v xml:space="preserve"> </v>
      </c>
      <c r="C12" s="340"/>
      <c r="D12" s="340"/>
      <c r="E12" s="340"/>
      <c r="F12" s="340"/>
      <c r="G12" s="3" t="s">
        <v>12</v>
      </c>
      <c r="H12" s="95">
        <f>'Order Form'!H26:J26</f>
        <v>0</v>
      </c>
    </row>
    <row r="13" spans="1:8" ht="18" x14ac:dyDescent="0.25">
      <c r="A13" s="2" t="s">
        <v>677</v>
      </c>
      <c r="B13" s="340" t="str">
        <f>'Order Form'!B27:F27</f>
        <v xml:space="preserve"> </v>
      </c>
      <c r="C13" s="340"/>
      <c r="D13" s="340"/>
      <c r="E13" s="340"/>
      <c r="F13" s="340"/>
      <c r="G13" s="3" t="s">
        <v>13</v>
      </c>
      <c r="H13" s="95">
        <f>'Order Form'!H27:J27</f>
        <v>0</v>
      </c>
    </row>
    <row r="14" spans="1:8" ht="18" x14ac:dyDescent="0.25">
      <c r="A14" s="2" t="s">
        <v>678</v>
      </c>
      <c r="B14" s="340" t="str">
        <f>'Order Form'!B28:F28</f>
        <v xml:space="preserve"> </v>
      </c>
      <c r="C14" s="340"/>
      <c r="D14" s="340"/>
      <c r="E14" s="340"/>
      <c r="F14" s="340"/>
      <c r="G14" s="3" t="s">
        <v>14</v>
      </c>
      <c r="H14" s="18">
        <f>G41</f>
        <v>0</v>
      </c>
    </row>
    <row r="15" spans="1:8" ht="18" x14ac:dyDescent="0.25">
      <c r="A15" s="2" t="s">
        <v>8</v>
      </c>
      <c r="B15" s="340" t="str">
        <f>'Order Form'!B29:F29</f>
        <v xml:space="preserve"> </v>
      </c>
      <c r="C15" s="340"/>
      <c r="D15" s="340"/>
      <c r="E15" s="340"/>
      <c r="F15" s="340"/>
      <c r="G15" s="3" t="s">
        <v>81</v>
      </c>
      <c r="H15" s="14">
        <f>H41</f>
        <v>0</v>
      </c>
    </row>
    <row r="16" spans="1:8" ht="18" customHeight="1" x14ac:dyDescent="0.2">
      <c r="A16" s="325" t="s">
        <v>693</v>
      </c>
      <c r="B16" s="325" t="s">
        <v>4</v>
      </c>
      <c r="C16" s="325"/>
      <c r="D16" s="325"/>
      <c r="E16" s="325"/>
      <c r="F16" s="325"/>
      <c r="G16" s="325"/>
      <c r="H16" s="325"/>
    </row>
    <row r="17" spans="1:9" ht="18" customHeight="1" x14ac:dyDescent="0.2">
      <c r="A17" s="325"/>
      <c r="B17" s="325"/>
      <c r="C17" s="325"/>
      <c r="D17" s="325"/>
      <c r="E17" s="325"/>
      <c r="F17" s="325"/>
      <c r="G17" s="325"/>
      <c r="H17" s="325"/>
    </row>
    <row r="18" spans="1:9" ht="18" customHeight="1" x14ac:dyDescent="0.2">
      <c r="A18" s="325"/>
      <c r="B18" s="325"/>
      <c r="C18" s="325"/>
      <c r="D18" s="325"/>
      <c r="E18" s="325"/>
      <c r="F18" s="325"/>
      <c r="G18" s="325"/>
      <c r="H18" s="325"/>
    </row>
    <row r="19" spans="1:9" ht="18" customHeight="1" x14ac:dyDescent="0.2">
      <c r="A19" s="325"/>
      <c r="B19" s="325"/>
      <c r="C19" s="325"/>
      <c r="D19" s="325"/>
      <c r="E19" s="325"/>
      <c r="F19" s="325"/>
      <c r="G19" s="325"/>
      <c r="H19" s="325"/>
    </row>
    <row r="20" spans="1:9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9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9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9" ht="18" x14ac:dyDescent="0.25">
      <c r="A23" s="342" t="s">
        <v>21</v>
      </c>
      <c r="B23" s="342"/>
      <c r="C23" s="342"/>
      <c r="D23" s="342"/>
      <c r="E23" s="342"/>
      <c r="F23" s="342"/>
      <c r="G23" s="342"/>
      <c r="H23" s="342"/>
    </row>
    <row r="24" spans="1:9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9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3.5</v>
      </c>
    </row>
    <row r="26" spans="1:9" ht="18" x14ac:dyDescent="0.25">
      <c r="A26" s="4" t="s">
        <v>631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 t="s">
        <v>15</v>
      </c>
      <c r="H26" s="7" t="s">
        <v>16</v>
      </c>
    </row>
    <row r="27" spans="1:9" ht="18" x14ac:dyDescent="0.25">
      <c r="A27" s="126" t="s">
        <v>641</v>
      </c>
      <c r="B27" s="29">
        <v>0</v>
      </c>
      <c r="C27" s="29"/>
      <c r="D27" s="29"/>
      <c r="E27" s="29"/>
      <c r="F27" s="29"/>
      <c r="G27" s="37">
        <f>SUM(B27:F27)</f>
        <v>0</v>
      </c>
      <c r="H27" s="49">
        <f>G27*$H$25</f>
        <v>0</v>
      </c>
      <c r="I27">
        <f>SUM(B27:G27)</f>
        <v>0</v>
      </c>
    </row>
    <row r="28" spans="1:9" ht="18" x14ac:dyDescent="0.25">
      <c r="A28" s="96" t="s">
        <v>642</v>
      </c>
      <c r="B28" s="29"/>
      <c r="C28" s="29"/>
      <c r="D28" s="29"/>
      <c r="E28" s="29"/>
      <c r="F28" s="29"/>
      <c r="G28" s="37">
        <f t="shared" ref="G28:G40" si="0">SUM(B28:F28)</f>
        <v>0</v>
      </c>
      <c r="H28" s="49">
        <f t="shared" ref="H28:H40" si="1">G28*$H$25</f>
        <v>0</v>
      </c>
    </row>
    <row r="29" spans="1:9" ht="18" x14ac:dyDescent="0.25">
      <c r="A29" s="96" t="s">
        <v>643</v>
      </c>
      <c r="B29" s="29"/>
      <c r="C29" s="29"/>
      <c r="D29" s="29"/>
      <c r="E29" s="29"/>
      <c r="F29" s="29"/>
      <c r="G29" s="37">
        <f t="shared" si="0"/>
        <v>0</v>
      </c>
      <c r="H29" s="49">
        <f t="shared" si="1"/>
        <v>0</v>
      </c>
    </row>
    <row r="30" spans="1:9" ht="18" x14ac:dyDescent="0.25">
      <c r="A30" s="96" t="s">
        <v>644</v>
      </c>
      <c r="B30" s="29"/>
      <c r="C30" s="29"/>
      <c r="D30" s="29"/>
      <c r="E30" s="29"/>
      <c r="F30" s="29"/>
      <c r="G30" s="37">
        <f t="shared" si="0"/>
        <v>0</v>
      </c>
      <c r="H30" s="49">
        <f t="shared" si="1"/>
        <v>0</v>
      </c>
    </row>
    <row r="31" spans="1:9" ht="18" x14ac:dyDescent="0.25">
      <c r="A31" s="96" t="s">
        <v>645</v>
      </c>
      <c r="B31" s="29"/>
      <c r="C31" s="29"/>
      <c r="D31" s="29"/>
      <c r="E31" s="29"/>
      <c r="F31" s="29"/>
      <c r="G31" s="37">
        <f t="shared" si="0"/>
        <v>0</v>
      </c>
      <c r="H31" s="49">
        <f t="shared" si="1"/>
        <v>0</v>
      </c>
    </row>
    <row r="32" spans="1:9" ht="18" x14ac:dyDescent="0.25">
      <c r="A32" s="96" t="s">
        <v>317</v>
      </c>
      <c r="B32" s="29"/>
      <c r="C32" s="29"/>
      <c r="D32" s="29"/>
      <c r="E32" s="29"/>
      <c r="F32" s="29"/>
      <c r="G32" s="37">
        <f t="shared" si="0"/>
        <v>0</v>
      </c>
      <c r="H32" s="49">
        <f t="shared" si="1"/>
        <v>0</v>
      </c>
    </row>
    <row r="33" spans="1:8" ht="18" x14ac:dyDescent="0.25">
      <c r="A33" s="96" t="s">
        <v>110</v>
      </c>
      <c r="B33" s="29"/>
      <c r="C33" s="29"/>
      <c r="D33" s="29"/>
      <c r="E33" s="29"/>
      <c r="F33" s="29"/>
      <c r="G33" s="37">
        <f t="shared" si="0"/>
        <v>0</v>
      </c>
      <c r="H33" s="49">
        <f t="shared" si="1"/>
        <v>0</v>
      </c>
    </row>
    <row r="34" spans="1:8" ht="18" x14ac:dyDescent="0.25">
      <c r="A34" s="96" t="s">
        <v>788</v>
      </c>
      <c r="B34" s="29"/>
      <c r="C34" s="29"/>
      <c r="D34" s="29"/>
      <c r="E34" s="29"/>
      <c r="F34" s="29"/>
      <c r="G34" s="37">
        <f t="shared" si="0"/>
        <v>0</v>
      </c>
      <c r="H34" s="49">
        <f t="shared" si="1"/>
        <v>0</v>
      </c>
    </row>
    <row r="35" spans="1:8" ht="18" x14ac:dyDescent="0.25">
      <c r="A35" s="96" t="s">
        <v>646</v>
      </c>
      <c r="B35" s="29"/>
      <c r="C35" s="29"/>
      <c r="D35" s="29"/>
      <c r="E35" s="29"/>
      <c r="F35" s="29"/>
      <c r="G35" s="37">
        <f t="shared" si="0"/>
        <v>0</v>
      </c>
      <c r="H35" s="49">
        <f t="shared" si="1"/>
        <v>0</v>
      </c>
    </row>
    <row r="36" spans="1:8" ht="18" x14ac:dyDescent="0.25">
      <c r="A36" s="96" t="s">
        <v>118</v>
      </c>
      <c r="B36" s="29"/>
      <c r="C36" s="29"/>
      <c r="D36" s="29"/>
      <c r="E36" s="29"/>
      <c r="F36" s="29"/>
      <c r="G36" s="37">
        <f t="shared" si="0"/>
        <v>0</v>
      </c>
      <c r="H36" s="49">
        <f t="shared" si="1"/>
        <v>0</v>
      </c>
    </row>
    <row r="37" spans="1:8" ht="18" x14ac:dyDescent="0.25">
      <c r="A37" s="96" t="s">
        <v>647</v>
      </c>
      <c r="B37" s="29"/>
      <c r="C37" s="29"/>
      <c r="D37" s="29"/>
      <c r="E37" s="29"/>
      <c r="F37" s="29"/>
      <c r="G37" s="37">
        <f t="shared" si="0"/>
        <v>0</v>
      </c>
      <c r="H37" s="49">
        <f t="shared" si="1"/>
        <v>0</v>
      </c>
    </row>
    <row r="38" spans="1:8" ht="18" x14ac:dyDescent="0.25">
      <c r="A38" s="96" t="s">
        <v>648</v>
      </c>
      <c r="B38" s="29"/>
      <c r="C38" s="29"/>
      <c r="D38" s="29"/>
      <c r="E38" s="29"/>
      <c r="F38" s="29"/>
      <c r="G38" s="37">
        <f t="shared" si="0"/>
        <v>0</v>
      </c>
      <c r="H38" s="49">
        <f t="shared" si="1"/>
        <v>0</v>
      </c>
    </row>
    <row r="39" spans="1:8" ht="18" x14ac:dyDescent="0.25">
      <c r="A39" s="96" t="s">
        <v>119</v>
      </c>
      <c r="B39" s="29"/>
      <c r="C39" s="29"/>
      <c r="D39" s="29"/>
      <c r="E39" s="29"/>
      <c r="F39" s="29"/>
      <c r="G39" s="37">
        <f t="shared" si="0"/>
        <v>0</v>
      </c>
      <c r="H39" s="49">
        <f t="shared" si="1"/>
        <v>0</v>
      </c>
    </row>
    <row r="40" spans="1:8" ht="18" x14ac:dyDescent="0.25">
      <c r="A40" s="96" t="s">
        <v>649</v>
      </c>
      <c r="B40" s="29"/>
      <c r="C40" s="29"/>
      <c r="D40" s="29"/>
      <c r="E40" s="29"/>
      <c r="F40" s="29"/>
      <c r="G40" s="37">
        <f t="shared" si="0"/>
        <v>0</v>
      </c>
      <c r="H40" s="49">
        <f t="shared" si="1"/>
        <v>0</v>
      </c>
    </row>
    <row r="41" spans="1:8" ht="18" x14ac:dyDescent="0.25">
      <c r="A41" s="20" t="s">
        <v>1</v>
      </c>
      <c r="B41" s="31">
        <f t="shared" ref="B41:H41" si="2">SUM(B27:B40)</f>
        <v>0</v>
      </c>
      <c r="C41" s="31">
        <f t="shared" si="2"/>
        <v>0</v>
      </c>
      <c r="D41" s="31">
        <f t="shared" si="2"/>
        <v>0</v>
      </c>
      <c r="E41" s="31">
        <f t="shared" si="2"/>
        <v>0</v>
      </c>
      <c r="F41" s="31">
        <f t="shared" si="2"/>
        <v>0</v>
      </c>
      <c r="G41" s="31">
        <f t="shared" si="2"/>
        <v>0</v>
      </c>
      <c r="H41" s="33">
        <f t="shared" si="2"/>
        <v>0</v>
      </c>
    </row>
    <row r="42" spans="1:8" ht="18" x14ac:dyDescent="0.25">
      <c r="A42" s="315"/>
      <c r="B42" s="315"/>
      <c r="C42" s="315"/>
      <c r="D42" s="315"/>
      <c r="E42" s="315"/>
      <c r="F42" s="315"/>
      <c r="G42" s="315"/>
      <c r="H42" s="315"/>
    </row>
    <row r="43" spans="1:8" ht="18" x14ac:dyDescent="0.25">
      <c r="A43" s="301" t="s">
        <v>20</v>
      </c>
      <c r="B43" s="301"/>
      <c r="C43" s="301"/>
      <c r="D43" s="301"/>
      <c r="E43" s="301"/>
      <c r="F43" s="301"/>
      <c r="G43" s="301"/>
      <c r="H43" s="301"/>
    </row>
  </sheetData>
  <mergeCells count="26">
    <mergeCell ref="A42:H42"/>
    <mergeCell ref="A43:H43"/>
    <mergeCell ref="A22:H22"/>
    <mergeCell ref="A23:H23"/>
    <mergeCell ref="A24:H24"/>
    <mergeCell ref="A25:G25"/>
    <mergeCell ref="A16:A19"/>
    <mergeCell ref="B16:H19"/>
    <mergeCell ref="B20:H20"/>
    <mergeCell ref="A21:H21"/>
    <mergeCell ref="B12:F12"/>
    <mergeCell ref="B13:F13"/>
    <mergeCell ref="B14:F14"/>
    <mergeCell ref="B15:F15"/>
    <mergeCell ref="A9:H9"/>
    <mergeCell ref="B10:F10"/>
    <mergeCell ref="B11:F11"/>
    <mergeCell ref="A5:H5"/>
    <mergeCell ref="B6:F6"/>
    <mergeCell ref="G6:H6"/>
    <mergeCell ref="A7:H7"/>
    <mergeCell ref="A1:H1"/>
    <mergeCell ref="A2:H2"/>
    <mergeCell ref="A3:H3"/>
    <mergeCell ref="A4:H4"/>
    <mergeCell ref="A8:H8"/>
  </mergeCells>
  <phoneticPr fontId="0" type="noConversion"/>
  <hyperlinks>
    <hyperlink ref="A23:H23" location="'Order Form'!A1" display="Back to Order Form" xr:uid="{00000000-0004-0000-4F00-000000000000}"/>
    <hyperlink ref="G6:H6" r:id="rId1" display="Email" xr:uid="{00000000-0004-0000-4F00-000001000000}"/>
    <hyperlink ref="A8" r:id="rId2" display="=@NOW()" xr:uid="{00000000-0004-0000-4F00-000002000000}"/>
    <hyperlink ref="A27" r:id="rId3" xr:uid="{00000000-0004-0000-4F00-000003000000}"/>
  </hyperlinks>
  <pageMargins left="0.75" right="0.75" top="1" bottom="1" header="0.5" footer="0.5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73">
    <pageSetUpPr fitToPage="1"/>
  </sheetPr>
  <dimension ref="A1:H42"/>
  <sheetViews>
    <sheetView showZeros="0" topLeftCell="A13" workbookViewId="0">
      <selection activeCell="A27" sqref="A27:XFD27"/>
    </sheetView>
  </sheetViews>
  <sheetFormatPr defaultRowHeight="12.75" x14ac:dyDescent="0.2"/>
  <cols>
    <col min="1" max="1" width="53.42578125" customWidth="1"/>
    <col min="2" max="2" width="12.140625" customWidth="1"/>
    <col min="5" max="5" width="11.7109375" customWidth="1"/>
    <col min="6" max="6" width="18.42578125" customWidth="1"/>
    <col min="7" max="7" width="15.85546875" customWidth="1"/>
    <col min="8" max="8" width="36.570312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75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11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G40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H40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2</v>
      </c>
    </row>
    <row r="26" spans="1:8" ht="18" x14ac:dyDescent="0.25">
      <c r="A26" s="4" t="s">
        <v>75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 t="s">
        <v>15</v>
      </c>
      <c r="H26" s="7" t="s">
        <v>16</v>
      </c>
    </row>
    <row r="27" spans="1:8" ht="18" x14ac:dyDescent="0.25">
      <c r="A27" s="13" t="s">
        <v>78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37">
        <f t="shared" ref="G27:G40" si="0">SUM(B27:F27)</f>
        <v>0</v>
      </c>
      <c r="H27" s="49">
        <f>G27*$H$25</f>
        <v>0</v>
      </c>
    </row>
    <row r="28" spans="1:8" ht="18" x14ac:dyDescent="0.25">
      <c r="A28" s="13" t="s">
        <v>97</v>
      </c>
      <c r="B28" s="29">
        <v>0</v>
      </c>
      <c r="C28" s="29"/>
      <c r="D28" s="29"/>
      <c r="E28" s="29"/>
      <c r="F28" s="29"/>
      <c r="G28" s="37">
        <f t="shared" si="0"/>
        <v>0</v>
      </c>
      <c r="H28" s="49">
        <f t="shared" ref="H28:H39" si="1">G28*$H$25</f>
        <v>0</v>
      </c>
    </row>
    <row r="29" spans="1:8" ht="18" x14ac:dyDescent="0.25">
      <c r="A29" s="13" t="s">
        <v>611</v>
      </c>
      <c r="B29" s="29">
        <v>0</v>
      </c>
      <c r="C29" s="29"/>
      <c r="D29" s="29"/>
      <c r="E29" s="29"/>
      <c r="F29" s="29"/>
      <c r="G29" s="37">
        <f t="shared" si="0"/>
        <v>0</v>
      </c>
      <c r="H29" s="49">
        <f t="shared" si="1"/>
        <v>0</v>
      </c>
    </row>
    <row r="30" spans="1:8" ht="18" x14ac:dyDescent="0.25">
      <c r="A30" s="13" t="s">
        <v>612</v>
      </c>
      <c r="B30" s="29">
        <v>0</v>
      </c>
      <c r="C30" s="29"/>
      <c r="D30" s="29"/>
      <c r="E30" s="29"/>
      <c r="F30" s="29"/>
      <c r="G30" s="37">
        <f t="shared" si="0"/>
        <v>0</v>
      </c>
      <c r="H30" s="49">
        <f t="shared" si="1"/>
        <v>0</v>
      </c>
    </row>
    <row r="31" spans="1:8" ht="18" x14ac:dyDescent="0.25">
      <c r="A31" s="13" t="s">
        <v>613</v>
      </c>
      <c r="B31" s="29">
        <v>0</v>
      </c>
      <c r="C31" s="29"/>
      <c r="D31" s="29"/>
      <c r="E31" s="29"/>
      <c r="F31" s="29"/>
      <c r="G31" s="37">
        <f t="shared" si="0"/>
        <v>0</v>
      </c>
      <c r="H31" s="49">
        <f t="shared" si="1"/>
        <v>0</v>
      </c>
    </row>
    <row r="32" spans="1:8" ht="18" x14ac:dyDescent="0.25">
      <c r="A32" s="13" t="s">
        <v>317</v>
      </c>
      <c r="B32" s="29">
        <v>0</v>
      </c>
      <c r="C32" s="29"/>
      <c r="D32" s="29"/>
      <c r="E32" s="29"/>
      <c r="F32" s="29"/>
      <c r="G32" s="37">
        <f t="shared" si="0"/>
        <v>0</v>
      </c>
      <c r="H32" s="49">
        <f t="shared" si="1"/>
        <v>0</v>
      </c>
    </row>
    <row r="33" spans="1:8" ht="18" x14ac:dyDescent="0.25">
      <c r="A33" s="13" t="s">
        <v>614</v>
      </c>
      <c r="B33" s="29">
        <v>0</v>
      </c>
      <c r="C33" s="29"/>
      <c r="D33" s="29"/>
      <c r="E33" s="29"/>
      <c r="F33" s="29"/>
      <c r="G33" s="37">
        <f t="shared" si="0"/>
        <v>0</v>
      </c>
      <c r="H33" s="49">
        <f t="shared" si="1"/>
        <v>0</v>
      </c>
    </row>
    <row r="34" spans="1:8" ht="18" x14ac:dyDescent="0.25">
      <c r="A34" s="13" t="s">
        <v>615</v>
      </c>
      <c r="B34" s="29">
        <v>0</v>
      </c>
      <c r="C34" s="29"/>
      <c r="D34" s="29"/>
      <c r="E34" s="29"/>
      <c r="F34" s="29"/>
      <c r="G34" s="37">
        <f t="shared" si="0"/>
        <v>0</v>
      </c>
      <c r="H34" s="49">
        <f t="shared" si="1"/>
        <v>0</v>
      </c>
    </row>
    <row r="35" spans="1:8" ht="18" x14ac:dyDescent="0.25">
      <c r="A35" s="13" t="s">
        <v>616</v>
      </c>
      <c r="B35" s="29">
        <v>0</v>
      </c>
      <c r="C35" s="29"/>
      <c r="D35" s="29"/>
      <c r="E35" s="29"/>
      <c r="F35" s="29"/>
      <c r="G35" s="37">
        <f t="shared" si="0"/>
        <v>0</v>
      </c>
      <c r="H35" s="49">
        <f t="shared" si="1"/>
        <v>0</v>
      </c>
    </row>
    <row r="36" spans="1:8" ht="18" x14ac:dyDescent="0.25">
      <c r="A36" s="13" t="s">
        <v>617</v>
      </c>
      <c r="B36" s="29">
        <v>0</v>
      </c>
      <c r="C36" s="29"/>
      <c r="D36" s="29"/>
      <c r="E36" s="29"/>
      <c r="F36" s="29"/>
      <c r="G36" s="37">
        <f t="shared" si="0"/>
        <v>0</v>
      </c>
      <c r="H36" s="49">
        <f t="shared" si="1"/>
        <v>0</v>
      </c>
    </row>
    <row r="37" spans="1:8" ht="18" x14ac:dyDescent="0.25">
      <c r="A37" s="13" t="s">
        <v>597</v>
      </c>
      <c r="B37" s="29">
        <v>0</v>
      </c>
      <c r="C37" s="29"/>
      <c r="D37" s="29"/>
      <c r="E37" s="29"/>
      <c r="F37" s="29"/>
      <c r="G37" s="37">
        <f t="shared" si="0"/>
        <v>0</v>
      </c>
      <c r="H37" s="49">
        <f t="shared" si="1"/>
        <v>0</v>
      </c>
    </row>
    <row r="38" spans="1:8" ht="18" x14ac:dyDescent="0.25">
      <c r="A38" s="13" t="s">
        <v>99</v>
      </c>
      <c r="B38" s="29">
        <v>0</v>
      </c>
      <c r="C38" s="29"/>
      <c r="D38" s="29"/>
      <c r="E38" s="29"/>
      <c r="F38" s="29"/>
      <c r="G38" s="37">
        <f t="shared" si="0"/>
        <v>0</v>
      </c>
      <c r="H38" s="49">
        <f t="shared" si="1"/>
        <v>0</v>
      </c>
    </row>
    <row r="39" spans="1:8" ht="18" x14ac:dyDescent="0.25">
      <c r="A39" s="13"/>
      <c r="B39" s="29">
        <v>0</v>
      </c>
      <c r="C39" s="29"/>
      <c r="D39" s="29"/>
      <c r="E39" s="29"/>
      <c r="F39" s="29"/>
      <c r="G39" s="37">
        <f t="shared" si="0"/>
        <v>0</v>
      </c>
      <c r="H39" s="49">
        <f t="shared" si="1"/>
        <v>0</v>
      </c>
    </row>
    <row r="40" spans="1:8" ht="18" x14ac:dyDescent="0.25">
      <c r="A40" s="20" t="s">
        <v>1</v>
      </c>
      <c r="B40" s="31">
        <f t="shared" ref="B40:H40" si="2">SUM(B27:B39)</f>
        <v>0</v>
      </c>
      <c r="C40" s="31">
        <f t="shared" si="2"/>
        <v>0</v>
      </c>
      <c r="D40" s="31">
        <f t="shared" si="2"/>
        <v>0</v>
      </c>
      <c r="E40" s="31">
        <f t="shared" si="2"/>
        <v>0</v>
      </c>
      <c r="F40" s="31">
        <f t="shared" si="2"/>
        <v>0</v>
      </c>
      <c r="G40" s="31">
        <f t="shared" si="0"/>
        <v>0</v>
      </c>
      <c r="H40" s="33">
        <f t="shared" si="2"/>
        <v>0</v>
      </c>
    </row>
    <row r="41" spans="1:8" ht="18" x14ac:dyDescent="0.25">
      <c r="A41" s="315"/>
      <c r="B41" s="315"/>
      <c r="C41" s="315"/>
      <c r="D41" s="315"/>
      <c r="E41" s="315"/>
      <c r="F41" s="315"/>
      <c r="G41" s="315"/>
      <c r="H41" s="315"/>
    </row>
    <row r="42" spans="1:8" ht="18" x14ac:dyDescent="0.25">
      <c r="A42" s="301" t="s">
        <v>20</v>
      </c>
      <c r="B42" s="301"/>
      <c r="C42" s="301"/>
      <c r="D42" s="301"/>
      <c r="E42" s="301"/>
      <c r="F42" s="301"/>
      <c r="G42" s="301"/>
      <c r="H42" s="301"/>
    </row>
  </sheetData>
  <mergeCells count="26">
    <mergeCell ref="A41:H41"/>
    <mergeCell ref="A42:H42"/>
    <mergeCell ref="A22:H22"/>
    <mergeCell ref="A23:H23"/>
    <mergeCell ref="A24:H24"/>
    <mergeCell ref="A25:G25"/>
    <mergeCell ref="A16:A19"/>
    <mergeCell ref="B16:H19"/>
    <mergeCell ref="B20:H20"/>
    <mergeCell ref="A21:H21"/>
    <mergeCell ref="B12:F12"/>
    <mergeCell ref="B13:F13"/>
    <mergeCell ref="B14:F14"/>
    <mergeCell ref="B15:F15"/>
    <mergeCell ref="A9:H9"/>
    <mergeCell ref="B10:F10"/>
    <mergeCell ref="B11:F11"/>
    <mergeCell ref="A5:H5"/>
    <mergeCell ref="B6:F6"/>
    <mergeCell ref="G6:H6"/>
    <mergeCell ref="A7:H7"/>
    <mergeCell ref="A1:H1"/>
    <mergeCell ref="A2:H2"/>
    <mergeCell ref="A3:H3"/>
    <mergeCell ref="A4:H4"/>
    <mergeCell ref="A8:H8"/>
  </mergeCells>
  <phoneticPr fontId="0" type="noConversion"/>
  <hyperlinks>
    <hyperlink ref="A23:H23" location="'Order Form'!A1" display="Back to Order Form" xr:uid="{00000000-0004-0000-5000-000000000000}"/>
    <hyperlink ref="G6:H6" r:id="rId1" display="Email" xr:uid="{00000000-0004-0000-5000-000001000000}"/>
    <hyperlink ref="A8" r:id="rId2" display="=@NOW()" xr:uid="{00000000-0004-0000-5000-000002000000}"/>
  </hyperlinks>
  <pageMargins left="0.75" right="0.75" top="1" bottom="1" header="0.5" footer="0.5"/>
  <pageSetup scale="74" fitToHeight="2" orientation="landscape" horizontalDpi="4294967293" verticalDpi="0" r:id="rId3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75"/>
  <dimension ref="A1:H42"/>
  <sheetViews>
    <sheetView showZeros="0" topLeftCell="A16" workbookViewId="0">
      <selection activeCell="A23" sqref="A23:H23"/>
    </sheetView>
  </sheetViews>
  <sheetFormatPr defaultRowHeight="12.75" x14ac:dyDescent="0.2"/>
  <cols>
    <col min="1" max="1" width="41.140625" customWidth="1"/>
    <col min="2" max="2" width="12.140625" customWidth="1"/>
    <col min="5" max="5" width="11.7109375" customWidth="1"/>
    <col min="6" max="6" width="19.28515625" customWidth="1"/>
    <col min="7" max="7" width="15.85546875" customWidth="1"/>
    <col min="8" max="8" width="38.8554687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288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295" t="s">
        <v>7</v>
      </c>
      <c r="H6" s="295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3"/>
      <c r="C8" s="323"/>
      <c r="D8" s="323"/>
      <c r="E8" s="323"/>
      <c r="F8" s="323"/>
      <c r="G8" s="323"/>
      <c r="H8" s="323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11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G40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H40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16">
        <v>2.5</v>
      </c>
    </row>
    <row r="26" spans="1:8" ht="18" x14ac:dyDescent="0.25">
      <c r="A26" s="4" t="s">
        <v>288</v>
      </c>
      <c r="B26" s="6">
        <v>2</v>
      </c>
      <c r="C26" s="6">
        <v>4</v>
      </c>
      <c r="D26" s="6">
        <v>6</v>
      </c>
      <c r="E26" s="6">
        <v>8</v>
      </c>
      <c r="F26" s="6">
        <v>10</v>
      </c>
      <c r="G26" s="6" t="s">
        <v>15</v>
      </c>
      <c r="H26" s="7" t="s">
        <v>16</v>
      </c>
    </row>
    <row r="27" spans="1:8" ht="18" x14ac:dyDescent="0.25">
      <c r="A27" s="13" t="s">
        <v>78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37">
        <f t="shared" ref="G27:G39" si="0">SUM(B27:F27)</f>
        <v>0</v>
      </c>
      <c r="H27" s="49">
        <f>G27*$H$25</f>
        <v>0</v>
      </c>
    </row>
    <row r="28" spans="1:8" ht="18" x14ac:dyDescent="0.25">
      <c r="A28" s="13" t="s">
        <v>97</v>
      </c>
      <c r="B28" s="29">
        <v>0</v>
      </c>
      <c r="C28" s="29"/>
      <c r="D28" s="29"/>
      <c r="E28" s="29"/>
      <c r="F28" s="29"/>
      <c r="G28" s="37">
        <f t="shared" si="0"/>
        <v>0</v>
      </c>
      <c r="H28" s="49">
        <f t="shared" ref="H28:H39" si="1">G28*$H$25</f>
        <v>0</v>
      </c>
    </row>
    <row r="29" spans="1:8" ht="18" x14ac:dyDescent="0.25">
      <c r="A29" s="13" t="s">
        <v>611</v>
      </c>
      <c r="B29" s="29">
        <v>0</v>
      </c>
      <c r="C29" s="29"/>
      <c r="D29" s="29"/>
      <c r="E29" s="29"/>
      <c r="F29" s="29"/>
      <c r="G29" s="37">
        <f t="shared" si="0"/>
        <v>0</v>
      </c>
      <c r="H29" s="49">
        <f t="shared" si="1"/>
        <v>0</v>
      </c>
    </row>
    <row r="30" spans="1:8" ht="18" x14ac:dyDescent="0.25">
      <c r="A30" s="13" t="s">
        <v>612</v>
      </c>
      <c r="B30" s="29">
        <v>0</v>
      </c>
      <c r="C30" s="29"/>
      <c r="D30" s="29"/>
      <c r="E30" s="29"/>
      <c r="F30" s="29"/>
      <c r="G30" s="37">
        <f t="shared" si="0"/>
        <v>0</v>
      </c>
      <c r="H30" s="49">
        <f t="shared" si="1"/>
        <v>0</v>
      </c>
    </row>
    <row r="31" spans="1:8" ht="18" x14ac:dyDescent="0.25">
      <c r="A31" s="13" t="s">
        <v>613</v>
      </c>
      <c r="B31" s="29">
        <v>0</v>
      </c>
      <c r="C31" s="29"/>
      <c r="D31" s="29"/>
      <c r="E31" s="29"/>
      <c r="F31" s="29"/>
      <c r="G31" s="37">
        <f t="shared" si="0"/>
        <v>0</v>
      </c>
      <c r="H31" s="49">
        <f t="shared" si="1"/>
        <v>0</v>
      </c>
    </row>
    <row r="32" spans="1:8" ht="18" x14ac:dyDescent="0.25">
      <c r="A32" s="13" t="s">
        <v>317</v>
      </c>
      <c r="B32" s="29">
        <v>0</v>
      </c>
      <c r="C32" s="29"/>
      <c r="D32" s="29"/>
      <c r="E32" s="29"/>
      <c r="F32" s="29"/>
      <c r="G32" s="37">
        <f t="shared" si="0"/>
        <v>0</v>
      </c>
      <c r="H32" s="49">
        <f t="shared" si="1"/>
        <v>0</v>
      </c>
    </row>
    <row r="33" spans="1:8" ht="18" x14ac:dyDescent="0.25">
      <c r="A33" s="13" t="s">
        <v>614</v>
      </c>
      <c r="B33" s="29">
        <v>0</v>
      </c>
      <c r="C33" s="29"/>
      <c r="D33" s="29"/>
      <c r="E33" s="29"/>
      <c r="F33" s="29"/>
      <c r="G33" s="37">
        <f t="shared" si="0"/>
        <v>0</v>
      </c>
      <c r="H33" s="49">
        <f t="shared" si="1"/>
        <v>0</v>
      </c>
    </row>
    <row r="34" spans="1:8" ht="18" x14ac:dyDescent="0.25">
      <c r="A34" s="13" t="s">
        <v>615</v>
      </c>
      <c r="B34" s="29">
        <v>0</v>
      </c>
      <c r="C34" s="29"/>
      <c r="D34" s="29"/>
      <c r="E34" s="29"/>
      <c r="F34" s="29"/>
      <c r="G34" s="37">
        <f t="shared" si="0"/>
        <v>0</v>
      </c>
      <c r="H34" s="49">
        <f t="shared" si="1"/>
        <v>0</v>
      </c>
    </row>
    <row r="35" spans="1:8" ht="18" x14ac:dyDescent="0.25">
      <c r="A35" s="13" t="s">
        <v>616</v>
      </c>
      <c r="B35" s="29">
        <v>0</v>
      </c>
      <c r="C35" s="29"/>
      <c r="D35" s="29"/>
      <c r="E35" s="29"/>
      <c r="F35" s="29"/>
      <c r="G35" s="37">
        <f t="shared" si="0"/>
        <v>0</v>
      </c>
      <c r="H35" s="49">
        <f t="shared" si="1"/>
        <v>0</v>
      </c>
    </row>
    <row r="36" spans="1:8" ht="18" x14ac:dyDescent="0.25">
      <c r="A36" s="13" t="s">
        <v>617</v>
      </c>
      <c r="B36" s="29">
        <v>0</v>
      </c>
      <c r="C36" s="29"/>
      <c r="D36" s="29"/>
      <c r="E36" s="29"/>
      <c r="F36" s="29"/>
      <c r="G36" s="37">
        <f t="shared" si="0"/>
        <v>0</v>
      </c>
      <c r="H36" s="49">
        <f t="shared" si="1"/>
        <v>0</v>
      </c>
    </row>
    <row r="37" spans="1:8" ht="18" x14ac:dyDescent="0.25">
      <c r="A37" s="13" t="s">
        <v>597</v>
      </c>
      <c r="B37" s="29">
        <v>0</v>
      </c>
      <c r="C37" s="29"/>
      <c r="D37" s="29"/>
      <c r="E37" s="29"/>
      <c r="F37" s="29"/>
      <c r="G37" s="37">
        <f t="shared" si="0"/>
        <v>0</v>
      </c>
      <c r="H37" s="49">
        <f t="shared" si="1"/>
        <v>0</v>
      </c>
    </row>
    <row r="38" spans="1:8" ht="18" x14ac:dyDescent="0.25">
      <c r="A38" s="13" t="s">
        <v>99</v>
      </c>
      <c r="B38" s="29">
        <v>0</v>
      </c>
      <c r="C38" s="29"/>
      <c r="D38" s="29"/>
      <c r="E38" s="29"/>
      <c r="F38" s="29"/>
      <c r="G38" s="37">
        <f t="shared" si="0"/>
        <v>0</v>
      </c>
      <c r="H38" s="49">
        <f t="shared" si="1"/>
        <v>0</v>
      </c>
    </row>
    <row r="39" spans="1:8" ht="18" x14ac:dyDescent="0.25">
      <c r="A39" s="13"/>
      <c r="B39" s="29">
        <v>0</v>
      </c>
      <c r="C39" s="29"/>
      <c r="D39" s="29"/>
      <c r="E39" s="29"/>
      <c r="F39" s="29"/>
      <c r="G39" s="37">
        <f t="shared" si="0"/>
        <v>0</v>
      </c>
      <c r="H39" s="49">
        <f t="shared" si="1"/>
        <v>0</v>
      </c>
    </row>
    <row r="40" spans="1:8" ht="18" x14ac:dyDescent="0.25">
      <c r="A40" s="20" t="s">
        <v>1</v>
      </c>
      <c r="B40" s="31">
        <f t="shared" ref="B40:H40" si="2">SUM(B27:B39)</f>
        <v>0</v>
      </c>
      <c r="C40" s="31">
        <f t="shared" si="2"/>
        <v>0</v>
      </c>
      <c r="D40" s="31">
        <f t="shared" si="2"/>
        <v>0</v>
      </c>
      <c r="E40" s="31">
        <f t="shared" si="2"/>
        <v>0</v>
      </c>
      <c r="F40" s="31">
        <f t="shared" si="2"/>
        <v>0</v>
      </c>
      <c r="G40" s="31">
        <f t="shared" si="2"/>
        <v>0</v>
      </c>
      <c r="H40" s="33">
        <f t="shared" si="2"/>
        <v>0</v>
      </c>
    </row>
    <row r="41" spans="1:8" ht="18" x14ac:dyDescent="0.25">
      <c r="A41" s="315"/>
      <c r="B41" s="315"/>
      <c r="C41" s="315"/>
      <c r="D41" s="315"/>
      <c r="E41" s="315"/>
      <c r="F41" s="315"/>
      <c r="G41" s="315"/>
      <c r="H41" s="315"/>
    </row>
    <row r="42" spans="1:8" ht="18" x14ac:dyDescent="0.25">
      <c r="A42" s="301" t="s">
        <v>20</v>
      </c>
      <c r="B42" s="301"/>
      <c r="C42" s="301"/>
      <c r="D42" s="301"/>
      <c r="E42" s="301"/>
      <c r="F42" s="301"/>
      <c r="G42" s="301"/>
      <c r="H42" s="301"/>
    </row>
  </sheetData>
  <mergeCells count="26">
    <mergeCell ref="B6:F6"/>
    <mergeCell ref="G6:H6"/>
    <mergeCell ref="A1:H1"/>
    <mergeCell ref="A2:H2"/>
    <mergeCell ref="A3:H3"/>
    <mergeCell ref="A4:H4"/>
    <mergeCell ref="A5:H5"/>
    <mergeCell ref="B20:H20"/>
    <mergeCell ref="A7:H7"/>
    <mergeCell ref="A8:H8"/>
    <mergeCell ref="A9:H9"/>
    <mergeCell ref="B10:F10"/>
    <mergeCell ref="B11:F11"/>
    <mergeCell ref="B12:F12"/>
    <mergeCell ref="B13:F13"/>
    <mergeCell ref="B14:F14"/>
    <mergeCell ref="B15:F15"/>
    <mergeCell ref="A16:A19"/>
    <mergeCell ref="B16:H19"/>
    <mergeCell ref="A42:H42"/>
    <mergeCell ref="A21:H21"/>
    <mergeCell ref="A22:H22"/>
    <mergeCell ref="A23:H23"/>
    <mergeCell ref="A24:H24"/>
    <mergeCell ref="A25:G25"/>
    <mergeCell ref="A41:H41"/>
  </mergeCells>
  <phoneticPr fontId="0" type="noConversion"/>
  <hyperlinks>
    <hyperlink ref="A23:H23" location="'Order Form'!A1" display="Back to Order Form" xr:uid="{00000000-0004-0000-5100-000000000000}"/>
    <hyperlink ref="G6:H6" r:id="rId1" display="Email" xr:uid="{00000000-0004-0000-5100-000001000000}"/>
    <hyperlink ref="A8" r:id="rId2" display="=@NOW()" xr:uid="{00000000-0004-0000-5100-000002000000}"/>
  </hyperlink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H56"/>
  <sheetViews>
    <sheetView showZeros="0" topLeftCell="A20" workbookViewId="0">
      <selection activeCell="A27" sqref="A27:XFD27"/>
    </sheetView>
  </sheetViews>
  <sheetFormatPr defaultRowHeight="12.75" x14ac:dyDescent="0.2"/>
  <cols>
    <col min="1" max="1" width="38.85546875" customWidth="1"/>
    <col min="2" max="2" width="12.140625" customWidth="1"/>
    <col min="4" max="4" width="12.28515625" customWidth="1"/>
    <col min="5" max="5" width="11.7109375" customWidth="1"/>
    <col min="6" max="6" width="18" customWidth="1"/>
    <col min="7" max="7" width="15.85546875" customWidth="1"/>
    <col min="8" max="8" width="40.7109375" customWidth="1"/>
  </cols>
  <sheetData>
    <row r="1" spans="1:8" ht="30" x14ac:dyDescent="0.2">
      <c r="A1" s="327" t="s">
        <v>5</v>
      </c>
      <c r="B1" s="327"/>
      <c r="C1" s="327"/>
      <c r="D1" s="327"/>
      <c r="E1" s="327"/>
      <c r="F1" s="327"/>
      <c r="G1" s="327"/>
      <c r="H1" s="327"/>
    </row>
    <row r="2" spans="1:8" ht="18" x14ac:dyDescent="0.25">
      <c r="A2" s="289" t="s">
        <v>0</v>
      </c>
      <c r="B2" s="289"/>
      <c r="C2" s="289"/>
      <c r="D2" s="289"/>
      <c r="E2" s="289"/>
      <c r="F2" s="289"/>
      <c r="G2" s="289"/>
      <c r="H2" s="289"/>
    </row>
    <row r="3" spans="1:8" ht="18" x14ac:dyDescent="0.25">
      <c r="A3" s="289" t="s">
        <v>29</v>
      </c>
      <c r="B3" s="289"/>
      <c r="C3" s="289"/>
      <c r="D3" s="289"/>
      <c r="E3" s="289"/>
      <c r="F3" s="289"/>
      <c r="G3" s="289"/>
      <c r="H3" s="289"/>
    </row>
    <row r="4" spans="1:8" ht="18" x14ac:dyDescent="0.25">
      <c r="A4" s="289" t="s">
        <v>10</v>
      </c>
      <c r="B4" s="289"/>
      <c r="C4" s="289"/>
      <c r="D4" s="289"/>
      <c r="E4" s="289"/>
      <c r="F4" s="289"/>
      <c r="G4" s="289"/>
      <c r="H4" s="289"/>
    </row>
    <row r="5" spans="1:8" ht="18" x14ac:dyDescent="0.25">
      <c r="A5" s="289"/>
      <c r="B5" s="289"/>
      <c r="C5" s="289"/>
      <c r="D5" s="289"/>
      <c r="E5" s="289"/>
      <c r="F5" s="289"/>
      <c r="G5" s="289"/>
      <c r="H5" s="289"/>
    </row>
    <row r="6" spans="1:8" ht="18" x14ac:dyDescent="0.25">
      <c r="A6" s="22" t="s">
        <v>4</v>
      </c>
      <c r="B6" s="289" t="s">
        <v>4</v>
      </c>
      <c r="C6" s="289"/>
      <c r="D6" s="289"/>
      <c r="E6" s="289"/>
      <c r="F6" s="289"/>
      <c r="G6" s="326" t="s">
        <v>7</v>
      </c>
      <c r="H6" s="326"/>
    </row>
    <row r="7" spans="1:8" ht="18" x14ac:dyDescent="0.25">
      <c r="A7" s="289"/>
      <c r="B7" s="289"/>
      <c r="C7" s="289"/>
      <c r="D7" s="289"/>
      <c r="E7" s="289"/>
      <c r="F7" s="289"/>
      <c r="G7" s="289"/>
      <c r="H7" s="289"/>
    </row>
    <row r="8" spans="1:8" ht="18" x14ac:dyDescent="0.25">
      <c r="A8" s="322">
        <f ca="1">NOW()</f>
        <v>44848.553672685186</v>
      </c>
      <c r="B8" s="322"/>
      <c r="C8" s="322"/>
      <c r="D8" s="322"/>
      <c r="E8" s="322"/>
      <c r="F8" s="322"/>
      <c r="G8" s="322"/>
      <c r="H8" s="322"/>
    </row>
    <row r="9" spans="1:8" ht="18" x14ac:dyDescent="0.25">
      <c r="A9" s="289"/>
      <c r="B9" s="289"/>
      <c r="C9" s="289"/>
      <c r="D9" s="289"/>
      <c r="E9" s="289"/>
      <c r="F9" s="289"/>
      <c r="G9" s="289"/>
      <c r="H9" s="289"/>
    </row>
    <row r="10" spans="1:8" ht="18" x14ac:dyDescent="0.25">
      <c r="A10" s="23" t="s">
        <v>675</v>
      </c>
      <c r="B10" s="288" t="str">
        <f>'Order Form'!B24:F24</f>
        <v xml:space="preserve"> </v>
      </c>
      <c r="C10" s="288"/>
      <c r="D10" s="288"/>
      <c r="E10" s="288"/>
      <c r="F10" s="288"/>
      <c r="G10" s="22" t="s">
        <v>680</v>
      </c>
      <c r="H10" s="66">
        <f>'Order Form'!H24:J24</f>
        <v>0</v>
      </c>
    </row>
    <row r="11" spans="1:8" ht="18" x14ac:dyDescent="0.25">
      <c r="A11" s="23" t="s">
        <v>676</v>
      </c>
      <c r="B11" s="288" t="str">
        <f>'Order Form'!B25:F25</f>
        <v xml:space="preserve"> </v>
      </c>
      <c r="C11" s="288"/>
      <c r="D11" s="288"/>
      <c r="E11" s="288"/>
      <c r="F11" s="288"/>
      <c r="G11" s="22" t="s">
        <v>25</v>
      </c>
      <c r="H11" s="66">
        <f>'Order Form'!H25:J25</f>
        <v>0</v>
      </c>
    </row>
    <row r="12" spans="1:8" ht="18" x14ac:dyDescent="0.25">
      <c r="A12" s="23"/>
      <c r="B12" s="288" t="str">
        <f>'Order Form'!B26:F26</f>
        <v xml:space="preserve"> </v>
      </c>
      <c r="C12" s="288"/>
      <c r="D12" s="288"/>
      <c r="E12" s="288"/>
      <c r="F12" s="288"/>
      <c r="G12" s="22" t="s">
        <v>12</v>
      </c>
      <c r="H12" s="66">
        <f>'Order Form'!H26:J26</f>
        <v>0</v>
      </c>
    </row>
    <row r="13" spans="1:8" ht="18" x14ac:dyDescent="0.25">
      <c r="A13" s="23" t="s">
        <v>677</v>
      </c>
      <c r="B13" s="288" t="str">
        <f>'Order Form'!B27:F27</f>
        <v xml:space="preserve"> </v>
      </c>
      <c r="C13" s="288"/>
      <c r="D13" s="288"/>
      <c r="E13" s="288"/>
      <c r="F13" s="288"/>
      <c r="G13" s="22" t="s">
        <v>13</v>
      </c>
      <c r="H13" s="66">
        <f>'Order Form'!H27:J27</f>
        <v>0</v>
      </c>
    </row>
    <row r="14" spans="1:8" ht="18" x14ac:dyDescent="0.25">
      <c r="A14" s="23" t="s">
        <v>678</v>
      </c>
      <c r="B14" s="288" t="str">
        <f>'Order Form'!B28:F28</f>
        <v xml:space="preserve"> </v>
      </c>
      <c r="C14" s="288"/>
      <c r="D14" s="288"/>
      <c r="E14" s="288"/>
      <c r="F14" s="288"/>
      <c r="G14" s="22" t="s">
        <v>14</v>
      </c>
      <c r="H14" s="24">
        <f>G54</f>
        <v>0</v>
      </c>
    </row>
    <row r="15" spans="1:8" ht="18" x14ac:dyDescent="0.25">
      <c r="A15" s="23" t="s">
        <v>8</v>
      </c>
      <c r="B15" s="288" t="str">
        <f>'Order Form'!B29:F29</f>
        <v xml:space="preserve"> </v>
      </c>
      <c r="C15" s="288"/>
      <c r="D15" s="288"/>
      <c r="E15" s="288"/>
      <c r="F15" s="288"/>
      <c r="G15" s="22" t="s">
        <v>81</v>
      </c>
      <c r="H15" s="25">
        <f>H54</f>
        <v>0</v>
      </c>
    </row>
    <row r="16" spans="1:8" ht="18" customHeight="1" x14ac:dyDescent="0.2">
      <c r="A16" s="325" t="s">
        <v>693</v>
      </c>
      <c r="B16" s="328" t="s">
        <v>4</v>
      </c>
      <c r="C16" s="328"/>
      <c r="D16" s="328"/>
      <c r="E16" s="328"/>
      <c r="F16" s="328"/>
      <c r="G16" s="328"/>
      <c r="H16" s="328"/>
    </row>
    <row r="17" spans="1:8" ht="18" customHeight="1" x14ac:dyDescent="0.2">
      <c r="A17" s="325"/>
      <c r="B17" s="328"/>
      <c r="C17" s="328"/>
      <c r="D17" s="328"/>
      <c r="E17" s="328"/>
      <c r="F17" s="328"/>
      <c r="G17" s="328"/>
      <c r="H17" s="328"/>
    </row>
    <row r="18" spans="1:8" ht="18" customHeight="1" x14ac:dyDescent="0.2">
      <c r="A18" s="325"/>
      <c r="B18" s="328"/>
      <c r="C18" s="328"/>
      <c r="D18" s="328"/>
      <c r="E18" s="328"/>
      <c r="F18" s="328"/>
      <c r="G18" s="328"/>
      <c r="H18" s="328"/>
    </row>
    <row r="19" spans="1:8" ht="18" customHeight="1" x14ac:dyDescent="0.2">
      <c r="A19" s="325"/>
      <c r="B19" s="328"/>
      <c r="C19" s="328"/>
      <c r="D19" s="328"/>
      <c r="E19" s="328"/>
      <c r="F19" s="328"/>
      <c r="G19" s="328"/>
      <c r="H19" s="328"/>
    </row>
    <row r="20" spans="1:8" ht="18" customHeight="1" x14ac:dyDescent="0.2">
      <c r="A20" s="11" t="s">
        <v>679</v>
      </c>
      <c r="B20" s="321" t="s">
        <v>4</v>
      </c>
      <c r="C20" s="321"/>
      <c r="D20" s="321"/>
      <c r="E20" s="321"/>
      <c r="F20" s="321"/>
      <c r="G20" s="321"/>
      <c r="H20" s="321"/>
    </row>
    <row r="21" spans="1:8" ht="18" customHeight="1" x14ac:dyDescent="0.2">
      <c r="A21" s="320"/>
      <c r="B21" s="320"/>
      <c r="C21" s="320"/>
      <c r="D21" s="320"/>
      <c r="E21" s="320"/>
      <c r="F21" s="320"/>
      <c r="G21" s="320"/>
      <c r="H21" s="320"/>
    </row>
    <row r="22" spans="1:8" ht="18" x14ac:dyDescent="0.25">
      <c r="A22" s="297" t="s">
        <v>6</v>
      </c>
      <c r="B22" s="297"/>
      <c r="C22" s="297"/>
      <c r="D22" s="297"/>
      <c r="E22" s="297"/>
      <c r="F22" s="297"/>
      <c r="G22" s="297"/>
      <c r="H22" s="297"/>
    </row>
    <row r="23" spans="1:8" ht="18" x14ac:dyDescent="0.25">
      <c r="A23" s="298" t="s">
        <v>21</v>
      </c>
      <c r="B23" s="298"/>
      <c r="C23" s="298"/>
      <c r="D23" s="298"/>
      <c r="E23" s="298"/>
      <c r="F23" s="298"/>
      <c r="G23" s="298"/>
      <c r="H23" s="298"/>
    </row>
    <row r="24" spans="1:8" ht="18" x14ac:dyDescent="0.25">
      <c r="A24" s="302"/>
      <c r="B24" s="302"/>
      <c r="C24" s="302"/>
      <c r="D24" s="302"/>
      <c r="E24" s="302"/>
      <c r="F24" s="302"/>
      <c r="G24" s="302"/>
      <c r="H24" s="302"/>
    </row>
    <row r="25" spans="1:8" ht="18" x14ac:dyDescent="0.25">
      <c r="A25" s="316" t="s">
        <v>95</v>
      </c>
      <c r="B25" s="316"/>
      <c r="C25" s="316"/>
      <c r="D25" s="316"/>
      <c r="E25" s="316"/>
      <c r="F25" s="316"/>
      <c r="G25" s="316"/>
      <c r="H25" s="34">
        <v>2.5</v>
      </c>
    </row>
    <row r="26" spans="1:8" ht="18" x14ac:dyDescent="0.25">
      <c r="A26" s="4" t="s">
        <v>29</v>
      </c>
      <c r="B26" s="162">
        <v>2</v>
      </c>
      <c r="C26" s="162">
        <v>4</v>
      </c>
      <c r="D26" s="162">
        <v>6</v>
      </c>
      <c r="E26" s="162">
        <v>8</v>
      </c>
      <c r="F26" s="162">
        <v>10</v>
      </c>
      <c r="G26" s="162" t="s">
        <v>15</v>
      </c>
      <c r="H26" s="163" t="s">
        <v>16</v>
      </c>
    </row>
    <row r="27" spans="1:8" ht="18" x14ac:dyDescent="0.25">
      <c r="A27" s="96" t="s">
        <v>100</v>
      </c>
      <c r="B27" s="29">
        <v>0</v>
      </c>
      <c r="C27" s="29">
        <v>0</v>
      </c>
      <c r="D27" s="29">
        <v>0</v>
      </c>
      <c r="E27" s="29">
        <v>0</v>
      </c>
      <c r="F27" s="29">
        <v>0</v>
      </c>
      <c r="G27" s="37">
        <f>SUM(B27:F27)</f>
        <v>0</v>
      </c>
      <c r="H27" s="99">
        <f>G27*$H$25</f>
        <v>0</v>
      </c>
    </row>
    <row r="28" spans="1:8" ht="18" x14ac:dyDescent="0.25">
      <c r="A28" s="96" t="s">
        <v>101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54">
        <f>SUM(B28:F28)</f>
        <v>0</v>
      </c>
      <c r="H28" s="99">
        <f t="shared" ref="H28:H53" si="0">G28*$H$25</f>
        <v>0</v>
      </c>
    </row>
    <row r="29" spans="1:8" ht="18" x14ac:dyDescent="0.25">
      <c r="A29" s="96" t="s">
        <v>102</v>
      </c>
      <c r="B29" s="29">
        <v>0</v>
      </c>
      <c r="C29" s="29">
        <v>0</v>
      </c>
      <c r="D29" s="29">
        <v>0</v>
      </c>
      <c r="E29" s="29">
        <v>0</v>
      </c>
      <c r="F29" s="29">
        <v>0</v>
      </c>
      <c r="G29" s="54">
        <f t="shared" ref="G29:G53" si="1">SUM(B29:F29)</f>
        <v>0</v>
      </c>
      <c r="H29" s="99">
        <f t="shared" si="0"/>
        <v>0</v>
      </c>
    </row>
    <row r="30" spans="1:8" ht="18" x14ac:dyDescent="0.25">
      <c r="A30" s="96" t="s">
        <v>103</v>
      </c>
      <c r="B30" s="29">
        <v>0</v>
      </c>
      <c r="C30" s="29">
        <v>0</v>
      </c>
      <c r="D30" s="29">
        <v>0</v>
      </c>
      <c r="E30" s="29">
        <v>0</v>
      </c>
      <c r="F30" s="29">
        <v>0</v>
      </c>
      <c r="G30" s="54">
        <f t="shared" si="1"/>
        <v>0</v>
      </c>
      <c r="H30" s="99">
        <f t="shared" si="0"/>
        <v>0</v>
      </c>
    </row>
    <row r="31" spans="1:8" ht="18" x14ac:dyDescent="0.25">
      <c r="A31" s="96" t="s">
        <v>104</v>
      </c>
      <c r="B31" s="29">
        <v>0</v>
      </c>
      <c r="C31" s="29">
        <v>0</v>
      </c>
      <c r="D31" s="29">
        <v>0</v>
      </c>
      <c r="E31" s="29">
        <v>0</v>
      </c>
      <c r="F31" s="29">
        <v>0</v>
      </c>
      <c r="G31" s="54">
        <f t="shared" si="1"/>
        <v>0</v>
      </c>
      <c r="H31" s="99">
        <f t="shared" si="0"/>
        <v>0</v>
      </c>
    </row>
    <row r="32" spans="1:8" ht="18" x14ac:dyDescent="0.25">
      <c r="A32" s="96" t="s">
        <v>105</v>
      </c>
      <c r="B32" s="29">
        <v>0</v>
      </c>
      <c r="C32" s="29">
        <v>0</v>
      </c>
      <c r="D32" s="29">
        <v>0</v>
      </c>
      <c r="E32" s="29">
        <v>0</v>
      </c>
      <c r="F32" s="29">
        <v>0</v>
      </c>
      <c r="G32" s="54">
        <f t="shared" si="1"/>
        <v>0</v>
      </c>
      <c r="H32" s="99">
        <f t="shared" si="0"/>
        <v>0</v>
      </c>
    </row>
    <row r="33" spans="1:8" ht="18" x14ac:dyDescent="0.25">
      <c r="A33" s="96" t="s">
        <v>106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54">
        <f t="shared" si="1"/>
        <v>0</v>
      </c>
      <c r="H33" s="99">
        <f t="shared" si="0"/>
        <v>0</v>
      </c>
    </row>
    <row r="34" spans="1:8" ht="18" x14ac:dyDescent="0.25">
      <c r="A34" s="96" t="s">
        <v>107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54">
        <f t="shared" si="1"/>
        <v>0</v>
      </c>
      <c r="H34" s="99">
        <f t="shared" si="0"/>
        <v>0</v>
      </c>
    </row>
    <row r="35" spans="1:8" ht="18" x14ac:dyDescent="0.25">
      <c r="A35" s="96" t="s">
        <v>108</v>
      </c>
      <c r="B35" s="29">
        <v>0</v>
      </c>
      <c r="C35" s="29">
        <v>0</v>
      </c>
      <c r="D35" s="29">
        <v>0</v>
      </c>
      <c r="E35" s="29">
        <v>0</v>
      </c>
      <c r="F35" s="29">
        <v>0</v>
      </c>
      <c r="G35" s="54">
        <f t="shared" si="1"/>
        <v>0</v>
      </c>
      <c r="H35" s="99">
        <f t="shared" si="0"/>
        <v>0</v>
      </c>
    </row>
    <row r="36" spans="1:8" ht="18" x14ac:dyDescent="0.25">
      <c r="A36" s="96" t="s">
        <v>109</v>
      </c>
      <c r="B36" s="29">
        <v>0</v>
      </c>
      <c r="C36" s="29">
        <v>0</v>
      </c>
      <c r="D36" s="29">
        <v>0</v>
      </c>
      <c r="E36" s="29"/>
      <c r="F36" s="29"/>
      <c r="G36" s="54">
        <f t="shared" si="1"/>
        <v>0</v>
      </c>
      <c r="H36" s="99">
        <f t="shared" si="0"/>
        <v>0</v>
      </c>
    </row>
    <row r="37" spans="1:8" ht="18" x14ac:dyDescent="0.25">
      <c r="A37" s="96" t="s">
        <v>110</v>
      </c>
      <c r="B37" s="29">
        <v>0</v>
      </c>
      <c r="C37" s="29">
        <v>0</v>
      </c>
      <c r="D37" s="29">
        <v>0</v>
      </c>
      <c r="E37" s="29"/>
      <c r="F37" s="29"/>
      <c r="G37" s="54">
        <f t="shared" si="1"/>
        <v>0</v>
      </c>
      <c r="H37" s="99">
        <f t="shared" si="0"/>
        <v>0</v>
      </c>
    </row>
    <row r="38" spans="1:8" ht="18" x14ac:dyDescent="0.25">
      <c r="A38" s="96" t="s">
        <v>111</v>
      </c>
      <c r="B38" s="29">
        <v>0</v>
      </c>
      <c r="C38" s="29">
        <v>0</v>
      </c>
      <c r="D38" s="29">
        <v>0</v>
      </c>
      <c r="E38" s="29"/>
      <c r="F38" s="29"/>
      <c r="G38" s="54">
        <f t="shared" si="1"/>
        <v>0</v>
      </c>
      <c r="H38" s="99">
        <f t="shared" si="0"/>
        <v>0</v>
      </c>
    </row>
    <row r="39" spans="1:8" ht="18" x14ac:dyDescent="0.25">
      <c r="A39" s="97" t="s">
        <v>827</v>
      </c>
      <c r="B39" s="29">
        <v>0</v>
      </c>
      <c r="C39" s="29">
        <v>0</v>
      </c>
      <c r="D39" s="29">
        <v>0</v>
      </c>
      <c r="E39" s="29"/>
      <c r="F39" s="29"/>
      <c r="G39" s="54">
        <f t="shared" si="1"/>
        <v>0</v>
      </c>
      <c r="H39" s="99">
        <f>G39*3</f>
        <v>0</v>
      </c>
    </row>
    <row r="40" spans="1:8" x14ac:dyDescent="0.25">
      <c r="A40" s="98" t="s">
        <v>749</v>
      </c>
      <c r="B40" s="29">
        <v>0</v>
      </c>
      <c r="C40" s="29">
        <v>0</v>
      </c>
      <c r="D40" s="29">
        <v>0</v>
      </c>
      <c r="E40" s="29"/>
      <c r="F40" s="29"/>
      <c r="G40" s="54">
        <f t="shared" si="1"/>
        <v>0</v>
      </c>
      <c r="H40" s="99">
        <f t="shared" si="0"/>
        <v>0</v>
      </c>
    </row>
    <row r="41" spans="1:8" ht="18" x14ac:dyDescent="0.25">
      <c r="A41" s="73" t="s">
        <v>750</v>
      </c>
      <c r="B41" s="29">
        <v>0</v>
      </c>
      <c r="C41" s="29">
        <v>0</v>
      </c>
      <c r="D41" s="29">
        <v>0</v>
      </c>
      <c r="E41" s="29"/>
      <c r="F41" s="29"/>
      <c r="G41" s="54">
        <f t="shared" si="1"/>
        <v>0</v>
      </c>
      <c r="H41" s="99">
        <f t="shared" si="0"/>
        <v>0</v>
      </c>
    </row>
    <row r="42" spans="1:8" ht="18" x14ac:dyDescent="0.25">
      <c r="A42" s="73" t="s">
        <v>112</v>
      </c>
      <c r="B42" s="29">
        <v>0</v>
      </c>
      <c r="C42" s="29">
        <v>0</v>
      </c>
      <c r="D42" s="29">
        <v>0</v>
      </c>
      <c r="E42" s="29"/>
      <c r="F42" s="29"/>
      <c r="G42" s="54">
        <f t="shared" si="1"/>
        <v>0</v>
      </c>
      <c r="H42" s="99">
        <f t="shared" si="0"/>
        <v>0</v>
      </c>
    </row>
    <row r="43" spans="1:8" ht="18" x14ac:dyDescent="0.25">
      <c r="A43" s="73" t="s">
        <v>113</v>
      </c>
      <c r="B43" s="29">
        <v>0</v>
      </c>
      <c r="C43" s="29">
        <v>0</v>
      </c>
      <c r="D43" s="29">
        <v>0</v>
      </c>
      <c r="E43" s="29"/>
      <c r="F43" s="29"/>
      <c r="G43" s="54">
        <f t="shared" si="1"/>
        <v>0</v>
      </c>
      <c r="H43" s="99">
        <f t="shared" si="0"/>
        <v>0</v>
      </c>
    </row>
    <row r="44" spans="1:8" ht="18" x14ac:dyDescent="0.25">
      <c r="A44" s="73" t="s">
        <v>114</v>
      </c>
      <c r="B44" s="29">
        <v>0</v>
      </c>
      <c r="C44" s="29">
        <v>0</v>
      </c>
      <c r="D44" s="29">
        <v>0</v>
      </c>
      <c r="E44" s="29"/>
      <c r="F44" s="29"/>
      <c r="G44" s="54">
        <f t="shared" si="1"/>
        <v>0</v>
      </c>
      <c r="H44" s="99">
        <f t="shared" si="0"/>
        <v>0</v>
      </c>
    </row>
    <row r="45" spans="1:8" ht="18" x14ac:dyDescent="0.25">
      <c r="A45" s="73" t="s">
        <v>115</v>
      </c>
      <c r="B45" s="29">
        <v>0</v>
      </c>
      <c r="C45" s="29">
        <v>0</v>
      </c>
      <c r="D45" s="29">
        <v>0</v>
      </c>
      <c r="E45" s="29"/>
      <c r="F45" s="29"/>
      <c r="G45" s="54">
        <f t="shared" si="1"/>
        <v>0</v>
      </c>
      <c r="H45" s="99">
        <f t="shared" si="0"/>
        <v>0</v>
      </c>
    </row>
    <row r="46" spans="1:8" ht="18" x14ac:dyDescent="0.25">
      <c r="A46" s="73" t="s">
        <v>116</v>
      </c>
      <c r="B46" s="29">
        <v>0</v>
      </c>
      <c r="C46" s="29">
        <v>0</v>
      </c>
      <c r="D46" s="29">
        <v>0</v>
      </c>
      <c r="E46" s="29"/>
      <c r="F46" s="29"/>
      <c r="G46" s="54">
        <f t="shared" si="1"/>
        <v>0</v>
      </c>
      <c r="H46" s="99">
        <f t="shared" si="0"/>
        <v>0</v>
      </c>
    </row>
    <row r="47" spans="1:8" ht="18" x14ac:dyDescent="0.25">
      <c r="A47" s="73" t="s">
        <v>117</v>
      </c>
      <c r="B47" s="29">
        <v>0</v>
      </c>
      <c r="C47" s="29">
        <v>0</v>
      </c>
      <c r="D47" s="29">
        <v>0</v>
      </c>
      <c r="E47" s="29"/>
      <c r="F47" s="29"/>
      <c r="G47" s="54">
        <f t="shared" si="1"/>
        <v>0</v>
      </c>
      <c r="H47" s="99">
        <f t="shared" si="0"/>
        <v>0</v>
      </c>
    </row>
    <row r="48" spans="1:8" ht="18" x14ac:dyDescent="0.25">
      <c r="A48" s="72" t="s">
        <v>118</v>
      </c>
      <c r="B48" s="29">
        <v>0</v>
      </c>
      <c r="C48" s="29">
        <v>0</v>
      </c>
      <c r="D48" s="29">
        <v>0</v>
      </c>
      <c r="E48" s="29"/>
      <c r="F48" s="29"/>
      <c r="G48" s="54">
        <f t="shared" si="1"/>
        <v>0</v>
      </c>
      <c r="H48" s="99">
        <f t="shared" si="0"/>
        <v>0</v>
      </c>
    </row>
    <row r="49" spans="1:8" ht="18" x14ac:dyDescent="0.25">
      <c r="A49" s="72" t="s">
        <v>673</v>
      </c>
      <c r="B49" s="29">
        <v>0</v>
      </c>
      <c r="C49" s="29">
        <v>0</v>
      </c>
      <c r="D49" s="29">
        <v>0</v>
      </c>
      <c r="E49" s="29"/>
      <c r="F49" s="29"/>
      <c r="G49" s="54">
        <f t="shared" si="1"/>
        <v>0</v>
      </c>
      <c r="H49" s="99">
        <f t="shared" si="0"/>
        <v>0</v>
      </c>
    </row>
    <row r="50" spans="1:8" ht="18" x14ac:dyDescent="0.25">
      <c r="A50" s="72" t="s">
        <v>749</v>
      </c>
      <c r="B50" s="29">
        <v>0</v>
      </c>
      <c r="C50" s="29">
        <v>0</v>
      </c>
      <c r="D50" s="29">
        <v>0</v>
      </c>
      <c r="E50" s="29"/>
      <c r="F50" s="29"/>
      <c r="G50" s="54">
        <f t="shared" si="1"/>
        <v>0</v>
      </c>
      <c r="H50" s="99">
        <f t="shared" si="0"/>
        <v>0</v>
      </c>
    </row>
    <row r="51" spans="1:8" ht="18" x14ac:dyDescent="0.25">
      <c r="A51" s="73" t="s">
        <v>119</v>
      </c>
      <c r="B51" s="29">
        <v>0</v>
      </c>
      <c r="C51" s="29">
        <v>0</v>
      </c>
      <c r="D51" s="29">
        <v>0</v>
      </c>
      <c r="E51" s="29">
        <v>0</v>
      </c>
      <c r="F51" s="29"/>
      <c r="G51" s="54">
        <f t="shared" si="1"/>
        <v>0</v>
      </c>
      <c r="H51" s="99">
        <f t="shared" si="0"/>
        <v>0</v>
      </c>
    </row>
    <row r="52" spans="1:8" ht="18" x14ac:dyDescent="0.25">
      <c r="A52" s="73" t="s">
        <v>120</v>
      </c>
      <c r="B52" s="29">
        <v>0</v>
      </c>
      <c r="C52" s="29">
        <v>0</v>
      </c>
      <c r="D52" s="29">
        <v>0</v>
      </c>
      <c r="E52" s="29"/>
      <c r="F52" s="29"/>
      <c r="G52" s="54">
        <f t="shared" si="1"/>
        <v>0</v>
      </c>
      <c r="H52" s="99">
        <f t="shared" si="0"/>
        <v>0</v>
      </c>
    </row>
    <row r="53" spans="1:8" ht="18" x14ac:dyDescent="0.25">
      <c r="A53" s="73" t="s">
        <v>121</v>
      </c>
      <c r="B53" s="29">
        <v>0</v>
      </c>
      <c r="C53" s="29">
        <v>0</v>
      </c>
      <c r="D53" s="29">
        <v>0</v>
      </c>
      <c r="E53" s="29"/>
      <c r="F53" s="29"/>
      <c r="G53" s="54">
        <f t="shared" si="1"/>
        <v>0</v>
      </c>
      <c r="H53" s="99">
        <f t="shared" si="0"/>
        <v>0</v>
      </c>
    </row>
    <row r="54" spans="1:8" ht="18" x14ac:dyDescent="0.25">
      <c r="A54" s="55" t="s">
        <v>1</v>
      </c>
      <c r="B54" s="35">
        <f t="shared" ref="B54:H54" si="2">SUM(B27:B53)</f>
        <v>0</v>
      </c>
      <c r="C54" s="35">
        <f t="shared" si="2"/>
        <v>0</v>
      </c>
      <c r="D54" s="35">
        <f t="shared" si="2"/>
        <v>0</v>
      </c>
      <c r="E54" s="35">
        <f t="shared" si="2"/>
        <v>0</v>
      </c>
      <c r="F54" s="35">
        <f t="shared" si="2"/>
        <v>0</v>
      </c>
      <c r="G54" s="31">
        <f t="shared" si="2"/>
        <v>0</v>
      </c>
      <c r="H54" s="99">
        <f t="shared" si="2"/>
        <v>0</v>
      </c>
    </row>
    <row r="55" spans="1:8" ht="18" x14ac:dyDescent="0.25">
      <c r="A55" s="337"/>
      <c r="B55" s="337"/>
      <c r="C55" s="337"/>
      <c r="D55" s="337"/>
      <c r="E55" s="337"/>
      <c r="F55" s="337"/>
      <c r="G55" s="337"/>
      <c r="H55" s="337"/>
    </row>
    <row r="56" spans="1:8" ht="18" x14ac:dyDescent="0.25">
      <c r="A56" s="301" t="s">
        <v>20</v>
      </c>
      <c r="B56" s="301"/>
      <c r="C56" s="301"/>
      <c r="D56" s="301"/>
      <c r="E56" s="301"/>
      <c r="F56" s="301"/>
      <c r="G56" s="301"/>
      <c r="H56" s="301"/>
    </row>
  </sheetData>
  <sheetProtection selectLockedCells="1"/>
  <mergeCells count="26">
    <mergeCell ref="A55:H55"/>
    <mergeCell ref="A56:H56"/>
    <mergeCell ref="A22:H22"/>
    <mergeCell ref="A23:H23"/>
    <mergeCell ref="A24:H24"/>
    <mergeCell ref="A25:G25"/>
    <mergeCell ref="A21:H21"/>
    <mergeCell ref="B12:F12"/>
    <mergeCell ref="B13:F13"/>
    <mergeCell ref="B14:F14"/>
    <mergeCell ref="B15:F15"/>
    <mergeCell ref="G6:H6"/>
    <mergeCell ref="A7:H7"/>
    <mergeCell ref="A16:A19"/>
    <mergeCell ref="B16:H19"/>
    <mergeCell ref="B20:H20"/>
    <mergeCell ref="A1:H1"/>
    <mergeCell ref="A2:H2"/>
    <mergeCell ref="A3:H3"/>
    <mergeCell ref="A4:H4"/>
    <mergeCell ref="A8:H8"/>
    <mergeCell ref="A9:H9"/>
    <mergeCell ref="B10:F10"/>
    <mergeCell ref="B11:F11"/>
    <mergeCell ref="A5:H5"/>
    <mergeCell ref="B6:F6"/>
  </mergeCells>
  <phoneticPr fontId="0" type="noConversion"/>
  <hyperlinks>
    <hyperlink ref="A23:H23" location="'Order Form'!A1" display="Back to Order Form" xr:uid="{00000000-0004-0000-0800-000000000000}"/>
    <hyperlink ref="G6:H6" r:id="rId1" display="Email" xr:uid="{00000000-0004-0000-0800-000001000000}"/>
    <hyperlink ref="A48" r:id="rId2" xr:uid="{00000000-0004-0000-0800-000002000000}"/>
    <hyperlink ref="A49" r:id="rId3" xr:uid="{00000000-0004-0000-0800-000003000000}"/>
    <hyperlink ref="A40" r:id="rId4" xr:uid="{00000000-0004-0000-0800-000004000000}"/>
    <hyperlink ref="A8" r:id="rId5" display="=@NOW()" xr:uid="{00000000-0004-0000-0800-000006000000}"/>
  </hyperlinks>
  <pageMargins left="0.75" right="0.75" top="1" bottom="1" header="0.5" footer="0.5"/>
  <pageSetup scale="75" fitToHeight="2" orientation="landscape" horizontalDpi="4294967293" verticalDpi="0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83</vt:i4>
      </vt:variant>
      <vt:variant>
        <vt:lpstr>Named Ranges</vt:lpstr>
      </vt:variant>
      <vt:variant>
        <vt:i4>4</vt:i4>
      </vt:variant>
    </vt:vector>
  </HeadingPairs>
  <TitlesOfParts>
    <vt:vector size="87" baseType="lpstr">
      <vt:lpstr>Order Form</vt:lpstr>
      <vt:lpstr>Today's Special</vt:lpstr>
      <vt:lpstr>Angler's Choice Flies</vt:lpstr>
      <vt:lpstr>Ants</vt:lpstr>
      <vt:lpstr>Baitfish</vt:lpstr>
      <vt:lpstr>Beetles</vt:lpstr>
      <vt:lpstr>Beadhead Eggs</vt:lpstr>
      <vt:lpstr>Blood Worms</vt:lpstr>
      <vt:lpstr>Bombers</vt:lpstr>
      <vt:lpstr>Buck Bugs</vt:lpstr>
      <vt:lpstr>Bugs</vt:lpstr>
      <vt:lpstr>Bugs Double Hook</vt:lpstr>
      <vt:lpstr>Bumble Bee Bombers</vt:lpstr>
      <vt:lpstr>ButterFlies Dry - Collar Hackle</vt:lpstr>
      <vt:lpstr>Butterflies Dry - No Collar </vt:lpstr>
      <vt:lpstr>Butterflies Wet</vt:lpstr>
      <vt:lpstr>CBC Flies - Wet</vt:lpstr>
      <vt:lpstr>Cossebooms</vt:lpstr>
      <vt:lpstr>Crystal Eggs</vt:lpstr>
      <vt:lpstr>Damsel Flies</vt:lpstr>
      <vt:lpstr>Dark Water Flies</vt:lpstr>
      <vt:lpstr>Deer Hair Frogs</vt:lpstr>
      <vt:lpstr>Drifter Flies</vt:lpstr>
      <vt:lpstr>Egg Sucking Leeches</vt:lpstr>
      <vt:lpstr>Epoxy Minnows - Weighted</vt:lpstr>
      <vt:lpstr>Extended Body Mayflies</vt:lpstr>
      <vt:lpstr>Flash Bombers</vt:lpstr>
      <vt:lpstr>Flies With Eyes</vt:lpstr>
      <vt:lpstr>Foam Bombers</vt:lpstr>
      <vt:lpstr>Foam Bugs</vt:lpstr>
      <vt:lpstr>Glitter Bugs</vt:lpstr>
      <vt:lpstr>Glo Flies</vt:lpstr>
      <vt:lpstr>Gold &amp; Silver Series</vt:lpstr>
      <vt:lpstr>Grizzly Bugs</vt:lpstr>
      <vt:lpstr>Grizzly Bugs - Doubles</vt:lpstr>
      <vt:lpstr>Grouse Flies</vt:lpstr>
      <vt:lpstr>Hot Heads</vt:lpstr>
      <vt:lpstr>Humber River Series</vt:lpstr>
      <vt:lpstr>Humpies</vt:lpstr>
      <vt:lpstr>Krystal Bugs</vt:lpstr>
      <vt:lpstr>Mackerel Flies</vt:lpstr>
      <vt:lpstr>Macketrel Bites</vt:lpstr>
      <vt:lpstr>MacIntoish Dry Flies</vt:lpstr>
      <vt:lpstr>Marabou Muddlers</vt:lpstr>
      <vt:lpstr>Matukas</vt:lpstr>
      <vt:lpstr>Mice</vt:lpstr>
      <vt:lpstr>Minnows</vt:lpstr>
      <vt:lpstr>Muddler Minnows</vt:lpstr>
      <vt:lpstr>Nu-floatable Bombers</vt:lpstr>
      <vt:lpstr>Paddy Francis</vt:lpstr>
      <vt:lpstr>Polar Baits</vt:lpstr>
      <vt:lpstr>RAT Series</vt:lpstr>
      <vt:lpstr>Regular Dry Flies</vt:lpstr>
      <vt:lpstr>Salmon Flies - Doubles</vt:lpstr>
      <vt:lpstr>Salmon Flies Doubles JC</vt:lpstr>
      <vt:lpstr>Salmon Flies - Wet</vt:lpstr>
      <vt:lpstr>Salmon Flies - Wet JC</vt:lpstr>
      <vt:lpstr>Saltwater Flies</vt:lpstr>
      <vt:lpstr>Saltwater Baitfish Flies</vt:lpstr>
      <vt:lpstr>Sea Trout Shrimp Flies</vt:lpstr>
      <vt:lpstr>Sheppard's Bombers</vt:lpstr>
      <vt:lpstr>Sheppard's Buck Bugs</vt:lpstr>
      <vt:lpstr>Sheppard's Bugs</vt:lpstr>
      <vt:lpstr>Slinkies</vt:lpstr>
      <vt:lpstr>Sparkle Duns</vt:lpstr>
      <vt:lpstr>Split-wing Bombers</vt:lpstr>
      <vt:lpstr>Steelhead Flies</vt:lpstr>
      <vt:lpstr>Stimulator Flies</vt:lpstr>
      <vt:lpstr>Stoneflies</vt:lpstr>
      <vt:lpstr>Streamers - Regular Hook</vt:lpstr>
      <vt:lpstr>Streamers - Stainless Hook</vt:lpstr>
      <vt:lpstr>This Is It Flies</vt:lpstr>
      <vt:lpstr>Total Glow Flies</vt:lpstr>
      <vt:lpstr>Trout Flies</vt:lpstr>
      <vt:lpstr>Trout Fly Nymphs</vt:lpstr>
      <vt:lpstr>Tube Flies</vt:lpstr>
      <vt:lpstr>Whiskers</vt:lpstr>
      <vt:lpstr>Wigglers</vt:lpstr>
      <vt:lpstr>Wooly Worms Regular</vt:lpstr>
      <vt:lpstr>Wooly Worms Weighted</vt:lpstr>
      <vt:lpstr>Wulff Bombers</vt:lpstr>
      <vt:lpstr>Zonkers - Regular</vt:lpstr>
      <vt:lpstr>Zonkers - Weighted</vt:lpstr>
      <vt:lpstr>Blood_Worms</vt:lpstr>
      <vt:lpstr>Glitter_Bugs</vt:lpstr>
      <vt:lpstr>Mackerel_Bites</vt:lpstr>
      <vt:lpstr>'Order Form'!Print_Area</vt:lpstr>
    </vt:vector>
  </TitlesOfParts>
  <Company>The College of the North Atlantic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 Bugden</dc:creator>
  <cp:lastModifiedBy>John Sheppard</cp:lastModifiedBy>
  <cp:lastPrinted>2015-09-26T21:32:46Z</cp:lastPrinted>
  <dcterms:created xsi:type="dcterms:W3CDTF">2005-03-24T11:22:18Z</dcterms:created>
  <dcterms:modified xsi:type="dcterms:W3CDTF">2022-10-14T15:47:30Z</dcterms:modified>
</cp:coreProperties>
</file>